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Pszcz2023\Matki\"/>
    </mc:Choice>
  </mc:AlternateContent>
  <xr:revisionPtr revIDLastSave="0" documentId="8_{9BD109A0-90DD-4A81-9114-0C134B0ACF75}" xr6:coauthVersionLast="36" xr6:coauthVersionMax="36" xr10:uidLastSave="{00000000-0000-0000-0000-000000000000}"/>
  <bookViews>
    <workbookView xWindow="0" yWindow="0" windowWidth="9768" windowHeight="10128" xr2:uid="{00000000-000D-0000-FFFF-FFFF00000000}"/>
  </bookViews>
  <sheets>
    <sheet name="Zestawienie cen matek" sheetId="1" r:id="rId1"/>
  </sheets>
  <definedNames>
    <definedName name="_xlnm.Print_Area" localSheetId="0">'Zestawienie cen matek'!$A$1:$L$105</definedName>
    <definedName name="_xlnm.Print_Titles" localSheetId="0">'Zestawienie cen matek'!$3:$4</definedName>
  </definedNames>
  <calcPr calcId="191029"/>
</workbook>
</file>

<file path=xl/calcChain.xml><?xml version="1.0" encoding="utf-8"?>
<calcChain xmlns="http://schemas.openxmlformats.org/spreadsheetml/2006/main">
  <c r="L9" i="1" l="1"/>
  <c r="L18" i="1"/>
  <c r="L19" i="1"/>
  <c r="L30" i="1"/>
  <c r="L35" i="1"/>
  <c r="L40" i="1"/>
  <c r="L46" i="1"/>
  <c r="L49" i="1"/>
  <c r="L53" i="1"/>
  <c r="L54" i="1"/>
  <c r="L59" i="1"/>
  <c r="L60" i="1"/>
  <c r="L71" i="1"/>
  <c r="L77" i="1"/>
  <c r="L82" i="1"/>
  <c r="L83" i="1"/>
  <c r="L94" i="1"/>
  <c r="L97" i="1"/>
  <c r="E70" i="1"/>
  <c r="F70" i="1"/>
  <c r="L70" i="1" s="1"/>
  <c r="E99" i="1"/>
  <c r="F99" i="1"/>
  <c r="E98" i="1"/>
  <c r="F98" i="1"/>
  <c r="H98" i="1" s="1"/>
  <c r="E97" i="1"/>
  <c r="H97" i="1"/>
  <c r="E96" i="1"/>
  <c r="F96" i="1"/>
  <c r="H96" i="1" s="1"/>
  <c r="E95" i="1"/>
  <c r="F95" i="1"/>
  <c r="H95" i="1" s="1"/>
  <c r="E94" i="1"/>
  <c r="H94" i="1"/>
  <c r="E93" i="1"/>
  <c r="F93" i="1"/>
  <c r="H93" i="1" s="1"/>
  <c r="E92" i="1"/>
  <c r="F92" i="1"/>
  <c r="H92" i="1" s="1"/>
  <c r="E91" i="1"/>
  <c r="F91" i="1"/>
  <c r="H91" i="1" s="1"/>
  <c r="E90" i="1"/>
  <c r="F90" i="1"/>
  <c r="H90" i="1" s="1"/>
  <c r="E79" i="1"/>
  <c r="F79" i="1"/>
  <c r="H79" i="1" s="1"/>
  <c r="E69" i="1"/>
  <c r="F69" i="1"/>
  <c r="H69" i="1" s="1"/>
  <c r="E39" i="1"/>
  <c r="F39" i="1"/>
  <c r="H39" i="1" s="1"/>
  <c r="E38" i="1"/>
  <c r="F38" i="1"/>
  <c r="H38" i="1" s="1"/>
  <c r="E16" i="1"/>
  <c r="F16" i="1"/>
  <c r="H16" i="1" s="1"/>
  <c r="E35" i="1"/>
  <c r="E33" i="1"/>
  <c r="F33" i="1"/>
  <c r="L33" i="1" s="1"/>
  <c r="E82" i="1"/>
  <c r="H82" i="1"/>
  <c r="E81" i="1"/>
  <c r="F81" i="1"/>
  <c r="H81" i="1" s="1"/>
  <c r="E80" i="1"/>
  <c r="F80" i="1"/>
  <c r="L80" i="1" s="1"/>
  <c r="E76" i="1"/>
  <c r="F76" i="1"/>
  <c r="H76" i="1" s="1"/>
  <c r="J95" i="1" l="1"/>
  <c r="L98" i="1"/>
  <c r="L90" i="1"/>
  <c r="L69" i="1"/>
  <c r="G69" i="1" s="1"/>
  <c r="I69" i="1" s="1"/>
  <c r="G70" i="1"/>
  <c r="L93" i="1"/>
  <c r="L81" i="1"/>
  <c r="L16" i="1"/>
  <c r="G16" i="1" s="1"/>
  <c r="I16" i="1" s="1"/>
  <c r="L96" i="1"/>
  <c r="L92" i="1"/>
  <c r="L76" i="1"/>
  <c r="G76" i="1" s="1"/>
  <c r="I76" i="1" s="1"/>
  <c r="L39" i="1"/>
  <c r="L99" i="1"/>
  <c r="G99" i="1" s="1"/>
  <c r="I99" i="1" s="1"/>
  <c r="L95" i="1"/>
  <c r="L91" i="1"/>
  <c r="G91" i="1" s="1"/>
  <c r="I91" i="1" s="1"/>
  <c r="L79" i="1"/>
  <c r="L38" i="1"/>
  <c r="J92" i="1"/>
  <c r="J90" i="1"/>
  <c r="H99" i="1"/>
  <c r="J98" i="1" s="1"/>
  <c r="G98" i="1"/>
  <c r="I98" i="1" s="1"/>
  <c r="G97" i="1"/>
  <c r="I97" i="1" s="1"/>
  <c r="G96" i="1"/>
  <c r="I96" i="1" s="1"/>
  <c r="G95" i="1"/>
  <c r="I95" i="1" s="1"/>
  <c r="G93" i="1"/>
  <c r="I93" i="1" s="1"/>
  <c r="G94" i="1"/>
  <c r="I94" i="1" s="1"/>
  <c r="G92" i="1"/>
  <c r="I92" i="1" s="1"/>
  <c r="G90" i="1"/>
  <c r="I90" i="1" s="1"/>
  <c r="G79" i="1"/>
  <c r="I79" i="1" s="1"/>
  <c r="G39" i="1"/>
  <c r="I39" i="1" s="1"/>
  <c r="G38" i="1"/>
  <c r="I38" i="1" s="1"/>
  <c r="G33" i="1"/>
  <c r="I33" i="1" s="1"/>
  <c r="G35" i="1"/>
  <c r="I35" i="1" s="1"/>
  <c r="H33" i="1"/>
  <c r="H35" i="1"/>
  <c r="G82" i="1"/>
  <c r="I82" i="1" s="1"/>
  <c r="G81" i="1"/>
  <c r="I81" i="1" s="1"/>
  <c r="H80" i="1"/>
  <c r="G80" i="1"/>
  <c r="I80" i="1" s="1"/>
  <c r="E30" i="1"/>
  <c r="E73" i="1"/>
  <c r="F73" i="1"/>
  <c r="L73" i="1" s="1"/>
  <c r="E72" i="1"/>
  <c r="F72" i="1"/>
  <c r="L72" i="1" s="1"/>
  <c r="K98" i="1" l="1"/>
  <c r="K92" i="1"/>
  <c r="K95" i="1"/>
  <c r="K90" i="1"/>
  <c r="H30" i="1"/>
  <c r="G30" i="1"/>
  <c r="I30" i="1" s="1"/>
  <c r="G73" i="1"/>
  <c r="I73" i="1" s="1"/>
  <c r="H73" i="1"/>
  <c r="G72" i="1"/>
  <c r="I72" i="1" s="1"/>
  <c r="H72" i="1"/>
  <c r="H60" i="1"/>
  <c r="H54" i="1"/>
  <c r="K72" i="1" l="1"/>
  <c r="J72" i="1"/>
  <c r="F50" i="1"/>
  <c r="F51" i="1"/>
  <c r="F52" i="1"/>
  <c r="L52" i="1" s="1"/>
  <c r="H53" i="1"/>
  <c r="E54" i="1"/>
  <c r="E53" i="1"/>
  <c r="E52" i="1"/>
  <c r="E51" i="1"/>
  <c r="E50" i="1"/>
  <c r="F74" i="1"/>
  <c r="F75" i="1"/>
  <c r="L75" i="1" s="1"/>
  <c r="F62" i="1"/>
  <c r="F63" i="1"/>
  <c r="L63" i="1" s="1"/>
  <c r="F64" i="1"/>
  <c r="L64" i="1" s="1"/>
  <c r="F65" i="1"/>
  <c r="L65" i="1" s="1"/>
  <c r="F66" i="1"/>
  <c r="L66" i="1" s="1"/>
  <c r="F67" i="1"/>
  <c r="L67" i="1" s="1"/>
  <c r="F68" i="1"/>
  <c r="L68" i="1" s="1"/>
  <c r="F56" i="1"/>
  <c r="L56" i="1" s="1"/>
  <c r="F57" i="1"/>
  <c r="L57" i="1" s="1"/>
  <c r="F58" i="1"/>
  <c r="L58" i="1" s="1"/>
  <c r="F48" i="1"/>
  <c r="F42" i="1"/>
  <c r="L42" i="1" s="1"/>
  <c r="F43" i="1"/>
  <c r="L43" i="1" s="1"/>
  <c r="F44" i="1"/>
  <c r="L44" i="1" s="1"/>
  <c r="F45" i="1"/>
  <c r="L45" i="1" s="1"/>
  <c r="F29" i="1"/>
  <c r="L29" i="1" s="1"/>
  <c r="F31" i="1"/>
  <c r="L31" i="1" s="1"/>
  <c r="F32" i="1"/>
  <c r="L32" i="1" s="1"/>
  <c r="F34" i="1"/>
  <c r="L34" i="1" s="1"/>
  <c r="F36" i="1"/>
  <c r="L36" i="1" s="1"/>
  <c r="F37" i="1"/>
  <c r="L37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11" i="1"/>
  <c r="L11" i="1" s="1"/>
  <c r="F12" i="1"/>
  <c r="L12" i="1" s="1"/>
  <c r="F13" i="1"/>
  <c r="L13" i="1" s="1"/>
  <c r="F14" i="1"/>
  <c r="L14" i="1" s="1"/>
  <c r="F15" i="1"/>
  <c r="L15" i="1" s="1"/>
  <c r="F17" i="1"/>
  <c r="L17" i="1" s="1"/>
  <c r="F6" i="1"/>
  <c r="L6" i="1" s="1"/>
  <c r="F7" i="1"/>
  <c r="L7" i="1" s="1"/>
  <c r="F8" i="1"/>
  <c r="L8" i="1" s="1"/>
  <c r="F84" i="1"/>
  <c r="L84" i="1" s="1"/>
  <c r="E88" i="1"/>
  <c r="F88" i="1"/>
  <c r="E23" i="1"/>
  <c r="E14" i="1"/>
  <c r="E13" i="1"/>
  <c r="H19" i="1"/>
  <c r="H9" i="1"/>
  <c r="F5" i="1"/>
  <c r="H5" i="1" s="1"/>
  <c r="H88" i="1" l="1"/>
  <c r="L88" i="1"/>
  <c r="H48" i="1"/>
  <c r="L48" i="1"/>
  <c r="H74" i="1"/>
  <c r="L74" i="1"/>
  <c r="H51" i="1"/>
  <c r="L51" i="1"/>
  <c r="H50" i="1"/>
  <c r="L50" i="1"/>
  <c r="H62" i="1"/>
  <c r="L62" i="1"/>
  <c r="H23" i="1"/>
  <c r="H13" i="1"/>
  <c r="H14" i="1"/>
  <c r="G13" i="1"/>
  <c r="I13" i="1" s="1"/>
  <c r="G23" i="1"/>
  <c r="I23" i="1" s="1"/>
  <c r="H7" i="1"/>
  <c r="H12" i="1"/>
  <c r="G52" i="1"/>
  <c r="I52" i="1" s="1"/>
  <c r="H11" i="1"/>
  <c r="G14" i="1"/>
  <c r="I14" i="1" s="1"/>
  <c r="H52" i="1"/>
  <c r="J50" i="1" s="1"/>
  <c r="G51" i="1"/>
  <c r="I51" i="1" s="1"/>
  <c r="L5" i="1"/>
  <c r="G54" i="1"/>
  <c r="I54" i="1" s="1"/>
  <c r="G53" i="1"/>
  <c r="I53" i="1" s="1"/>
  <c r="G50" i="1"/>
  <c r="I50" i="1" s="1"/>
  <c r="G88" i="1"/>
  <c r="I88" i="1" s="1"/>
  <c r="H77" i="1"/>
  <c r="F78" i="1"/>
  <c r="L78" i="1" s="1"/>
  <c r="H83" i="1"/>
  <c r="H84" i="1"/>
  <c r="F85" i="1"/>
  <c r="F86" i="1"/>
  <c r="L86" i="1" s="1"/>
  <c r="F87" i="1"/>
  <c r="L87" i="1" s="1"/>
  <c r="F89" i="1"/>
  <c r="H75" i="1"/>
  <c r="H29" i="1"/>
  <c r="H31" i="1"/>
  <c r="H32" i="1"/>
  <c r="H34" i="1"/>
  <c r="H36" i="1"/>
  <c r="H37" i="1"/>
  <c r="F41" i="1"/>
  <c r="L41" i="1" s="1"/>
  <c r="H42" i="1"/>
  <c r="H43" i="1"/>
  <c r="H44" i="1"/>
  <c r="H45" i="1"/>
  <c r="F47" i="1"/>
  <c r="L47" i="1" s="1"/>
  <c r="H49" i="1"/>
  <c r="F55" i="1"/>
  <c r="L55" i="1" s="1"/>
  <c r="H56" i="1"/>
  <c r="H57" i="1"/>
  <c r="H58" i="1"/>
  <c r="F61" i="1"/>
  <c r="L61" i="1" s="1"/>
  <c r="H63" i="1"/>
  <c r="H64" i="1"/>
  <c r="H65" i="1"/>
  <c r="H66" i="1"/>
  <c r="H67" i="1"/>
  <c r="H68" i="1"/>
  <c r="H70" i="1"/>
  <c r="H71" i="1"/>
  <c r="F28" i="1"/>
  <c r="L28" i="1" s="1"/>
  <c r="H24" i="1"/>
  <c r="H25" i="1"/>
  <c r="H26" i="1"/>
  <c r="H27" i="1"/>
  <c r="H17" i="1"/>
  <c r="F20" i="1"/>
  <c r="L20" i="1" s="1"/>
  <c r="H21" i="1"/>
  <c r="H22" i="1"/>
  <c r="F10" i="1"/>
  <c r="H15" i="1"/>
  <c r="H8" i="1"/>
  <c r="H6" i="1"/>
  <c r="E6" i="1"/>
  <c r="G6" i="1" s="1"/>
  <c r="E7" i="1"/>
  <c r="E8" i="1"/>
  <c r="G8" i="1" s="1"/>
  <c r="E9" i="1"/>
  <c r="E10" i="1"/>
  <c r="E11" i="1"/>
  <c r="E12" i="1"/>
  <c r="E15" i="1"/>
  <c r="G15" i="1" s="1"/>
  <c r="E17" i="1"/>
  <c r="G17" i="1" s="1"/>
  <c r="E18" i="1"/>
  <c r="E19" i="1"/>
  <c r="E20" i="1"/>
  <c r="E21" i="1"/>
  <c r="G21" i="1" s="1"/>
  <c r="E22" i="1"/>
  <c r="G22" i="1" s="1"/>
  <c r="E24" i="1"/>
  <c r="G24" i="1" s="1"/>
  <c r="E25" i="1"/>
  <c r="G25" i="1" s="1"/>
  <c r="E26" i="1"/>
  <c r="G26" i="1" s="1"/>
  <c r="E27" i="1"/>
  <c r="G27" i="1" s="1"/>
  <c r="E28" i="1"/>
  <c r="E29" i="1"/>
  <c r="G29" i="1" s="1"/>
  <c r="E31" i="1"/>
  <c r="G31" i="1" s="1"/>
  <c r="E32" i="1"/>
  <c r="G32" i="1" s="1"/>
  <c r="E34" i="1"/>
  <c r="G34" i="1" s="1"/>
  <c r="E36" i="1"/>
  <c r="G36" i="1" s="1"/>
  <c r="E37" i="1"/>
  <c r="G37" i="1" s="1"/>
  <c r="E40" i="1"/>
  <c r="E41" i="1"/>
  <c r="E42" i="1"/>
  <c r="G42" i="1" s="1"/>
  <c r="E43" i="1"/>
  <c r="G43" i="1" s="1"/>
  <c r="E44" i="1"/>
  <c r="G44" i="1" s="1"/>
  <c r="E45" i="1"/>
  <c r="G45" i="1" s="1"/>
  <c r="E46" i="1"/>
  <c r="E47" i="1"/>
  <c r="E48" i="1"/>
  <c r="E49" i="1"/>
  <c r="G49" i="1" s="1"/>
  <c r="E55" i="1"/>
  <c r="E56" i="1"/>
  <c r="G56" i="1" s="1"/>
  <c r="E57" i="1"/>
  <c r="G57" i="1" s="1"/>
  <c r="I57" i="1" s="1"/>
  <c r="E58" i="1"/>
  <c r="G58" i="1" s="1"/>
  <c r="E59" i="1"/>
  <c r="E60" i="1"/>
  <c r="G60" i="1" s="1"/>
  <c r="E61" i="1"/>
  <c r="E62" i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I70" i="1"/>
  <c r="E71" i="1"/>
  <c r="G71" i="1" s="1"/>
  <c r="E74" i="1"/>
  <c r="E75" i="1"/>
  <c r="G75" i="1" s="1"/>
  <c r="E77" i="1"/>
  <c r="G77" i="1" s="1"/>
  <c r="E78" i="1"/>
  <c r="E83" i="1"/>
  <c r="G83" i="1" s="1"/>
  <c r="E84" i="1"/>
  <c r="G84" i="1" s="1"/>
  <c r="E85" i="1"/>
  <c r="E86" i="1"/>
  <c r="E87" i="1"/>
  <c r="E89" i="1"/>
  <c r="H10" i="1" l="1"/>
  <c r="J10" i="1" s="1"/>
  <c r="L10" i="1"/>
  <c r="H85" i="1"/>
  <c r="L85" i="1"/>
  <c r="H89" i="1"/>
  <c r="L89" i="1"/>
  <c r="J24" i="1"/>
  <c r="J5" i="1"/>
  <c r="J63" i="1"/>
  <c r="J31" i="1"/>
  <c r="K50" i="1"/>
  <c r="J74" i="1"/>
  <c r="J67" i="1"/>
  <c r="J12" i="1"/>
  <c r="G12" i="1"/>
  <c r="G7" i="1"/>
  <c r="I7" i="1" s="1"/>
  <c r="G9" i="1"/>
  <c r="I9" i="1" s="1"/>
  <c r="G11" i="1"/>
  <c r="I11" i="1" s="1"/>
  <c r="G18" i="1"/>
  <c r="I18" i="1" s="1"/>
  <c r="H47" i="1"/>
  <c r="J47" i="1" s="1"/>
  <c r="G47" i="1"/>
  <c r="I47" i="1" s="1"/>
  <c r="H86" i="1"/>
  <c r="G86" i="1"/>
  <c r="I86" i="1" s="1"/>
  <c r="H78" i="1"/>
  <c r="J78" i="1" s="1"/>
  <c r="G78" i="1"/>
  <c r="I78" i="1" s="1"/>
  <c r="G19" i="1"/>
  <c r="I19" i="1" s="1"/>
  <c r="H20" i="1"/>
  <c r="J20" i="1" s="1"/>
  <c r="G20" i="1"/>
  <c r="I20" i="1" s="1"/>
  <c r="H28" i="1"/>
  <c r="J28" i="1" s="1"/>
  <c r="G28" i="1"/>
  <c r="I28" i="1" s="1"/>
  <c r="H61" i="1"/>
  <c r="J61" i="1" s="1"/>
  <c r="G61" i="1"/>
  <c r="I61" i="1" s="1"/>
  <c r="G46" i="1"/>
  <c r="I46" i="1" s="1"/>
  <c r="H41" i="1"/>
  <c r="J41" i="1" s="1"/>
  <c r="G41" i="1"/>
  <c r="I41" i="1" s="1"/>
  <c r="K41" i="1" s="1"/>
  <c r="G85" i="1"/>
  <c r="I85" i="1" s="1"/>
  <c r="G62" i="1"/>
  <c r="I62" i="1" s="1"/>
  <c r="G48" i="1"/>
  <c r="I48" i="1" s="1"/>
  <c r="H87" i="1"/>
  <c r="G87" i="1"/>
  <c r="I87" i="1" s="1"/>
  <c r="H59" i="1"/>
  <c r="G59" i="1"/>
  <c r="I59" i="1" s="1"/>
  <c r="H55" i="1"/>
  <c r="G55" i="1"/>
  <c r="I55" i="1" s="1"/>
  <c r="G40" i="1"/>
  <c r="I40" i="1" s="1"/>
  <c r="G89" i="1"/>
  <c r="I89" i="1" s="1"/>
  <c r="G74" i="1"/>
  <c r="I74" i="1" s="1"/>
  <c r="H18" i="1"/>
  <c r="J16" i="1" s="1"/>
  <c r="H40" i="1"/>
  <c r="J36" i="1" s="1"/>
  <c r="H46" i="1"/>
  <c r="J42" i="1" s="1"/>
  <c r="I84" i="1"/>
  <c r="I37" i="1"/>
  <c r="I32" i="1"/>
  <c r="I29" i="1"/>
  <c r="I34" i="1"/>
  <c r="I6" i="1"/>
  <c r="I83" i="1"/>
  <c r="I75" i="1"/>
  <c r="I77" i="1"/>
  <c r="I68" i="1"/>
  <c r="I67" i="1"/>
  <c r="I71" i="1"/>
  <c r="I66" i="1"/>
  <c r="I65" i="1"/>
  <c r="I64" i="1"/>
  <c r="I63" i="1"/>
  <c r="I60" i="1"/>
  <c r="I58" i="1"/>
  <c r="I56" i="1"/>
  <c r="I49" i="1"/>
  <c r="I45" i="1"/>
  <c r="I44" i="1"/>
  <c r="I43" i="1"/>
  <c r="I42" i="1"/>
  <c r="I36" i="1"/>
  <c r="I31" i="1"/>
  <c r="I27" i="1"/>
  <c r="I26" i="1"/>
  <c r="I25" i="1"/>
  <c r="I24" i="1"/>
  <c r="I22" i="1"/>
  <c r="I21" i="1"/>
  <c r="I17" i="1"/>
  <c r="K16" i="1" s="1"/>
  <c r="I15" i="1"/>
  <c r="I12" i="1"/>
  <c r="I8" i="1"/>
  <c r="E5" i="1"/>
  <c r="G5" i="1" s="1"/>
  <c r="I5" i="1" s="1"/>
  <c r="K12" i="1" l="1"/>
  <c r="J55" i="1"/>
  <c r="J101" i="1" s="1"/>
  <c r="K67" i="1"/>
  <c r="K24" i="1"/>
  <c r="K31" i="1"/>
  <c r="K36" i="1"/>
  <c r="K47" i="1"/>
  <c r="K5" i="1"/>
  <c r="K55" i="1"/>
  <c r="K61" i="1"/>
  <c r="K20" i="1"/>
  <c r="K74" i="1"/>
  <c r="K42" i="1"/>
  <c r="K63" i="1"/>
  <c r="K28" i="1"/>
  <c r="K78" i="1"/>
  <c r="G10" i="1"/>
  <c r="I10" i="1" s="1"/>
  <c r="K10" i="1" s="1"/>
  <c r="J84" i="1"/>
  <c r="K84" i="1"/>
  <c r="K101" i="1" l="1"/>
</calcChain>
</file>

<file path=xl/sharedStrings.xml><?xml version="1.0" encoding="utf-8"?>
<sst xmlns="http://schemas.openxmlformats.org/spreadsheetml/2006/main" count="136" uniqueCount="54">
  <si>
    <r>
      <rPr>
        <sz val="6"/>
        <rFont val="Arial Narrow"/>
        <family val="2"/>
        <charset val="238"/>
      </rPr>
      <t>.</t>
    </r>
  </si>
  <si>
    <t>Rodzaj matki</t>
  </si>
  <si>
    <t>Cena netto</t>
  </si>
  <si>
    <t>Odkłady</t>
  </si>
  <si>
    <t>Chojak</t>
  </si>
  <si>
    <t>Janik</t>
  </si>
  <si>
    <t>Matacz</t>
  </si>
  <si>
    <t>Kowalczyk</t>
  </si>
  <si>
    <t>Buczek</t>
  </si>
  <si>
    <r>
      <rPr>
        <b/>
        <sz val="11"/>
        <rFont val="Cambria"/>
        <family val="1"/>
        <charset val="238"/>
        <scheme val="major"/>
      </rPr>
      <t>Hodowca matek</t>
    </r>
  </si>
  <si>
    <r>
      <rPr>
        <b/>
        <sz val="10"/>
        <rFont val="Cambria"/>
        <family val="1"/>
        <charset val="238"/>
        <scheme val="major"/>
      </rPr>
      <t>VAT 8%</t>
    </r>
  </si>
  <si>
    <t>NU</t>
  </si>
  <si>
    <t>UP</t>
  </si>
  <si>
    <t>USN</t>
  </si>
  <si>
    <t>USS</t>
  </si>
  <si>
    <t>RSN</t>
  </si>
  <si>
    <t>RSS</t>
  </si>
  <si>
    <t>Sztuki</t>
  </si>
  <si>
    <t>Sztuki*Dofinansowanie</t>
  </si>
  <si>
    <t>Sztuki*Zapłata</t>
  </si>
  <si>
    <t>Suma 30%+VAT</t>
  </si>
  <si>
    <t xml:space="preserve">Suma 70% </t>
  </si>
  <si>
    <r>
      <t xml:space="preserve">Mataczyński </t>
    </r>
    <r>
      <rPr>
        <sz val="11"/>
        <rFont val="Cambria"/>
        <family val="1"/>
        <charset val="238"/>
        <scheme val="major"/>
      </rPr>
      <t>(TR) tel.530-344-302    tel.48/378-60-86</t>
    </r>
  </si>
  <si>
    <r>
      <rPr>
        <b/>
        <sz val="11"/>
        <rFont val="Cambria"/>
        <family val="1"/>
        <charset val="238"/>
        <scheme val="major"/>
      </rPr>
      <t xml:space="preserve">Loc                           </t>
    </r>
    <r>
      <rPr>
        <sz val="11"/>
        <rFont val="Cambria"/>
        <family val="1"/>
        <charset val="238"/>
        <scheme val="major"/>
      </rPr>
      <t>(Alpejka, Nieska, Jugo, Woźnica)                 tel.603-767-045    tel.25/643-61-57</t>
    </r>
  </si>
  <si>
    <r>
      <rPr>
        <b/>
        <sz val="11"/>
        <rFont val="Cambria"/>
        <family val="1"/>
        <charset val="238"/>
        <scheme val="major"/>
      </rPr>
      <t xml:space="preserve">Pelczar                             </t>
    </r>
    <r>
      <rPr>
        <sz val="11"/>
        <rFont val="Cambria"/>
        <family val="1"/>
        <charset val="238"/>
        <scheme val="major"/>
      </rPr>
      <t>(AGA, AGA 3)              tel.13-43-224-42</t>
    </r>
  </si>
  <si>
    <r>
      <t xml:space="preserve">Kocierzowy                       </t>
    </r>
    <r>
      <rPr>
        <sz val="11"/>
        <rFont val="Cambria"/>
        <family val="1"/>
        <charset val="238"/>
        <scheme val="major"/>
      </rPr>
      <t>(Asta, S, R, Niw, PwK) tel.600-298-217           tel.600-298-211</t>
    </r>
  </si>
  <si>
    <r>
      <rPr>
        <b/>
        <sz val="11"/>
        <rFont val="Cambria"/>
        <family val="1"/>
        <charset val="238"/>
        <scheme val="major"/>
      </rPr>
      <t xml:space="preserve">Sądecki Bartnik </t>
    </r>
    <r>
      <rPr>
        <sz val="11"/>
        <rFont val="Cambria"/>
        <family val="1"/>
        <charset val="238"/>
        <scheme val="major"/>
      </rPr>
      <t>(Dobra, Karpatka)    tel.18-414-05-72</t>
    </r>
  </si>
  <si>
    <r>
      <t xml:space="preserve">Wilde                    </t>
    </r>
    <r>
      <rPr>
        <sz val="11"/>
        <rFont val="Cambria"/>
        <family val="1"/>
        <charset val="238"/>
        <scheme val="major"/>
      </rPr>
      <t>(Kortówka)               tel.895240323</t>
    </r>
    <r>
      <rPr>
        <b/>
        <sz val="11"/>
        <rFont val="Cambria"/>
        <family val="1"/>
        <charset val="238"/>
        <scheme val="major"/>
      </rPr>
      <t xml:space="preserve">   </t>
    </r>
    <r>
      <rPr>
        <sz val="11"/>
        <rFont val="Cambria"/>
        <family val="1"/>
        <charset val="238"/>
        <scheme val="major"/>
      </rPr>
      <t>tel</t>
    </r>
    <r>
      <rPr>
        <b/>
        <sz val="11"/>
        <rFont val="Cambria"/>
        <family val="1"/>
        <charset val="238"/>
        <scheme val="major"/>
      </rPr>
      <t>.</t>
    </r>
    <r>
      <rPr>
        <sz val="11"/>
        <rFont val="Cambria"/>
        <family val="1"/>
        <charset val="238"/>
        <scheme val="major"/>
      </rPr>
      <t xml:space="preserve">605036181 </t>
    </r>
    <r>
      <rPr>
        <b/>
        <sz val="11"/>
        <rFont val="Cambria"/>
        <family val="1"/>
        <charset val="238"/>
        <scheme val="major"/>
      </rPr>
      <t xml:space="preserve">       </t>
    </r>
  </si>
  <si>
    <r>
      <t xml:space="preserve">Matula Zbigniew </t>
    </r>
    <r>
      <rPr>
        <sz val="11"/>
        <rFont val="Cambria"/>
        <family val="1"/>
        <charset val="238"/>
        <scheme val="major"/>
      </rPr>
      <t>(Bałtycka)               tel.608-529-634</t>
    </r>
  </si>
  <si>
    <r>
      <rPr>
        <b/>
        <sz val="11"/>
        <rFont val="Cambria"/>
        <family val="1"/>
        <charset val="238"/>
        <scheme val="major"/>
      </rPr>
      <t xml:space="preserve">Szeligów                  </t>
    </r>
    <r>
      <rPr>
        <sz val="11"/>
        <rFont val="Cambria"/>
        <family val="1"/>
        <charset val="238"/>
        <scheme val="major"/>
      </rPr>
      <t>(Galicja)                   tel.500-661-820</t>
    </r>
  </si>
  <si>
    <r>
      <rPr>
        <b/>
        <sz val="11"/>
        <rFont val="Cambria"/>
        <family val="1"/>
        <charset val="238"/>
        <scheme val="major"/>
      </rPr>
      <t xml:space="preserve">Bielicki Leszek              </t>
    </r>
    <r>
      <rPr>
        <sz val="11"/>
        <rFont val="Cambria"/>
        <family val="1"/>
        <charset val="238"/>
        <scheme val="major"/>
      </rPr>
      <t>(Bielka, Bielka 1, Woźnica)                 tel.607-141-367              tel.48-677-23-48</t>
    </r>
  </si>
  <si>
    <r>
      <t xml:space="preserve">LODR Końskowola      </t>
    </r>
    <r>
      <rPr>
        <sz val="11"/>
        <rFont val="Cambria"/>
        <family val="1"/>
        <charset val="238"/>
        <scheme val="major"/>
      </rPr>
      <t>(SK, M)                                    tel.81-8816596</t>
    </r>
  </si>
  <si>
    <r>
      <t xml:space="preserve">Gembala                   </t>
    </r>
    <r>
      <rPr>
        <sz val="11"/>
        <rFont val="Cambria"/>
        <family val="1"/>
        <charset val="238"/>
        <scheme val="major"/>
      </rPr>
      <t>(Prima, Gema, WG)             tel. 607-695-247    tel.25/633-51-06</t>
    </r>
  </si>
  <si>
    <t>Budzyński</t>
  </si>
  <si>
    <r>
      <t xml:space="preserve">Pasieka Zarodowa w Maciejowie Dolina Stobrawy                          </t>
    </r>
    <r>
      <rPr>
        <sz val="11"/>
        <rFont val="Cambria"/>
        <family val="1"/>
        <charset val="238"/>
        <scheme val="major"/>
      </rPr>
      <t>(Ca, Cp, Cr,Pogórska)</t>
    </r>
    <r>
      <rPr>
        <b/>
        <sz val="11"/>
        <rFont val="Cambria"/>
        <family val="1"/>
        <charset val="238"/>
        <scheme val="major"/>
      </rPr>
      <t xml:space="preserve">               </t>
    </r>
    <r>
      <rPr>
        <sz val="11"/>
        <rFont val="Cambria"/>
        <family val="1"/>
        <charset val="238"/>
        <scheme val="major"/>
      </rPr>
      <t>tel. 77 413 19 77</t>
    </r>
  </si>
  <si>
    <t>Do zapłaty30% +VAT</t>
  </si>
  <si>
    <r>
      <rPr>
        <b/>
        <sz val="11"/>
        <rFont val="Cambria"/>
        <family val="1"/>
        <charset val="238"/>
        <scheme val="major"/>
      </rPr>
      <t xml:space="preserve">Matacz Tomasz                   </t>
    </r>
    <r>
      <rPr>
        <sz val="11"/>
        <rFont val="Cambria"/>
        <family val="1"/>
        <charset val="238"/>
        <scheme val="major"/>
      </rPr>
      <t>(Niwa)                               tel.600-590-45</t>
    </r>
    <r>
      <rPr>
        <sz val="11"/>
        <color rgb="FFFF0000"/>
        <rFont val="Cambria"/>
        <family val="1"/>
        <charset val="238"/>
        <scheme val="major"/>
      </rPr>
      <t xml:space="preserve"> </t>
    </r>
  </si>
  <si>
    <r>
      <rPr>
        <b/>
        <sz val="11"/>
        <rFont val="Cambria"/>
        <family val="1"/>
        <charset val="238"/>
        <scheme val="major"/>
      </rPr>
      <t xml:space="preserve">Janikowie                    </t>
    </r>
    <r>
      <rPr>
        <sz val="11"/>
        <rFont val="Cambria"/>
        <family val="1"/>
        <charset val="238"/>
        <scheme val="major"/>
      </rPr>
      <t xml:space="preserve">(Maja)                tel.81/562-80-19 </t>
    </r>
  </si>
  <si>
    <r>
      <t xml:space="preserve"> Smaruj Wojciech                   (Car, Wielka)                </t>
    </r>
    <r>
      <rPr>
        <sz val="11"/>
        <rFont val="Cambria"/>
        <family val="1"/>
        <charset val="238"/>
        <scheme val="major"/>
      </rPr>
      <t>tel. 601 956 327</t>
    </r>
  </si>
  <si>
    <r>
      <t xml:space="preserve">Różyński                           </t>
    </r>
    <r>
      <rPr>
        <sz val="11"/>
        <rFont val="Cambria"/>
        <family val="1"/>
        <charset val="238"/>
        <scheme val="major"/>
      </rPr>
      <t xml:space="preserve">(SK, KP)                tel.606 638 771,  </t>
    </r>
  </si>
  <si>
    <r>
      <rPr>
        <b/>
        <sz val="11"/>
        <rFont val="Cambria"/>
        <family val="1"/>
        <charset val="238"/>
        <scheme val="major"/>
      </rPr>
      <t xml:space="preserve">Wojtuś                 </t>
    </r>
    <r>
      <rPr>
        <sz val="11"/>
        <rFont val="Cambria"/>
        <family val="1"/>
        <charset val="238"/>
        <scheme val="major"/>
      </rPr>
      <t>(Brnianka)               tel.607-200-420             tel.17-779054</t>
    </r>
    <r>
      <rPr>
        <sz val="11"/>
        <color rgb="FFFF0000"/>
        <rFont val="Cambria"/>
        <family val="1"/>
        <charset val="238"/>
        <scheme val="major"/>
      </rPr>
      <t xml:space="preserve"> </t>
    </r>
  </si>
  <si>
    <t>Zestawienie cen najczęściej zamawianych matek podanych w ofertach na 2023 r.</t>
  </si>
  <si>
    <r>
      <t xml:space="preserve">MIODOLAND (Czermin)                              </t>
    </r>
    <r>
      <rPr>
        <sz val="10"/>
        <rFont val="Cambria"/>
        <family val="1"/>
        <charset val="238"/>
        <scheme val="major"/>
      </rPr>
      <t>(CJ-10, CT- 46, Alsin, CNT, KWP)                 tel.17 58-435-96             tel.17 774-03-20</t>
    </r>
  </si>
  <si>
    <t>Gładys          Brzezinka                      t. 505 556 652</t>
  </si>
  <si>
    <t>Krzysztof Kubeczek Beskidka t. 33 852 97 26</t>
  </si>
  <si>
    <t>RS</t>
  </si>
  <si>
    <t>Łysoń Krainka Victoria t. 517 203 565</t>
  </si>
  <si>
    <t>Dofinansowanie 70%</t>
  </si>
  <si>
    <r>
      <t xml:space="preserve">Gospodarstwo Pasieczne Józef Jasina </t>
    </r>
    <r>
      <rPr>
        <sz val="10"/>
        <rFont val="Cambria"/>
        <family val="1"/>
        <charset val="238"/>
        <scheme val="major"/>
      </rPr>
      <t xml:space="preserve">(LUBELKA)             tel.666 190 780 </t>
    </r>
  </si>
  <si>
    <t>Urszula Węgrzynowicz (Demeter)             tel.505 779 571</t>
  </si>
  <si>
    <t>30%+VAT do WZP</t>
  </si>
  <si>
    <t>Matki reprodukcyjne refundowane są do kwoty 250 zł. netto.</t>
  </si>
  <si>
    <t xml:space="preserve"> Kwota w ostatniej rubryce to wkład własny pszczelarza, po uwzględnieniu refundacji. Tą kwotę należy wpłacić do Związku do dnia 15 lipca 2023 r.</t>
  </si>
  <si>
    <r>
      <t xml:space="preserve">Oddział Puławy </t>
    </r>
    <r>
      <rPr>
        <sz val="8"/>
        <rFont val="Cambria"/>
        <family val="1"/>
        <charset val="238"/>
        <scheme val="major"/>
      </rPr>
      <t>(Marynka)          tel.603-689-002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</si>
</sst>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00"/>
    <numFmt numFmtId="165" formatCode="#,##0.00\ &quot;zł&quot;"/>
  </numFmts>
  <fonts count="17" x14ac:knownFonts="1">
    <font>
      <sz val="10"/>
      <name val="Arial"/>
    </font>
    <font>
      <sz val="6"/>
      <name val="Arial Narrow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rgb="FFFF00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1">
    <xf numFmtId="0" fontId="0" fillId="0" borderId="0" xfId="0"/>
    <xf numFmtId="0" fontId="0" fillId="0" borderId="1" xfId="0" applyBorder="1" applyAlignment="1">
      <alignment vertical="top"/>
    </xf>
    <xf numFmtId="164" fontId="0" fillId="0" borderId="0" xfId="0" applyNumberFormat="1"/>
    <xf numFmtId="0" fontId="9" fillId="0" borderId="4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10" xfId="0" applyBorder="1"/>
    <xf numFmtId="0" fontId="7" fillId="0" borderId="2" xfId="0" applyFont="1" applyBorder="1" applyAlignment="1">
      <alignment horizontal="center" vertical="center"/>
    </xf>
    <xf numFmtId="0" fontId="0" fillId="0" borderId="29" xfId="0" applyBorder="1"/>
    <xf numFmtId="2" fontId="3" fillId="2" borderId="23" xfId="1" applyNumberFormat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6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0" fontId="0" fillId="0" borderId="26" xfId="0" applyBorder="1"/>
    <xf numFmtId="0" fontId="7" fillId="0" borderId="28" xfId="0" applyFont="1" applyBorder="1" applyAlignment="1">
      <alignment horizontal="center" vertical="center"/>
    </xf>
    <xf numFmtId="2" fontId="11" fillId="0" borderId="1" xfId="0" applyNumberFormat="1" applyFont="1" applyBorder="1" applyProtection="1">
      <protection hidden="1"/>
    </xf>
    <xf numFmtId="9" fontId="0" fillId="0" borderId="0" xfId="0" applyNumberFormat="1"/>
    <xf numFmtId="2" fontId="3" fillId="2" borderId="30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3" fillId="2" borderId="24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2" fontId="3" fillId="5" borderId="23" xfId="1" applyNumberFormat="1" applyFont="1" applyFill="1" applyBorder="1" applyAlignment="1">
      <alignment horizontal="center" vertical="center"/>
    </xf>
    <xf numFmtId="2" fontId="3" fillId="5" borderId="22" xfId="1" applyNumberFormat="1" applyFont="1" applyFill="1" applyBorder="1" applyAlignment="1">
      <alignment horizontal="center" vertical="center"/>
    </xf>
    <xf numFmtId="2" fontId="3" fillId="5" borderId="21" xfId="1" applyNumberFormat="1" applyFont="1" applyFill="1" applyBorder="1" applyAlignment="1">
      <alignment horizontal="center" vertical="center"/>
    </xf>
    <xf numFmtId="2" fontId="3" fillId="5" borderId="30" xfId="1" applyNumberFormat="1" applyFont="1" applyFill="1" applyBorder="1" applyAlignment="1">
      <alignment horizontal="center" vertical="center"/>
    </xf>
    <xf numFmtId="2" fontId="3" fillId="2" borderId="31" xfId="1" applyNumberFormat="1" applyFont="1" applyFill="1" applyBorder="1" applyAlignment="1">
      <alignment horizontal="center" vertical="center"/>
    </xf>
    <xf numFmtId="2" fontId="3" fillId="2" borderId="32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2" fontId="3" fillId="2" borderId="11" xfId="1" applyNumberFormat="1" applyFont="1" applyFill="1" applyBorder="1" applyAlignment="1">
      <alignment horizontal="center" vertical="center"/>
    </xf>
    <xf numFmtId="2" fontId="3" fillId="5" borderId="25" xfId="1" applyNumberFormat="1" applyFont="1" applyFill="1" applyBorder="1" applyAlignment="1">
      <alignment horizontal="center" vertical="center"/>
    </xf>
    <xf numFmtId="2" fontId="3" fillId="5" borderId="5" xfId="1" applyNumberFormat="1" applyFont="1" applyFill="1" applyBorder="1" applyAlignment="1">
      <alignment horizontal="center" vertical="center"/>
    </xf>
    <xf numFmtId="2" fontId="3" fillId="5" borderId="24" xfId="1" applyNumberFormat="1" applyFont="1" applyFill="1" applyBorder="1" applyAlignment="1">
      <alignment horizontal="center" vertical="center"/>
    </xf>
    <xf numFmtId="2" fontId="3" fillId="5" borderId="26" xfId="1" applyNumberFormat="1" applyFont="1" applyFill="1" applyBorder="1" applyAlignment="1">
      <alignment horizontal="center" vertical="center"/>
    </xf>
    <xf numFmtId="2" fontId="3" fillId="6" borderId="6" xfId="1" applyNumberFormat="1" applyFont="1" applyFill="1" applyBorder="1" applyAlignment="1">
      <alignment horizontal="center" vertical="center"/>
    </xf>
    <xf numFmtId="2" fontId="3" fillId="6" borderId="22" xfId="1" applyNumberFormat="1" applyFont="1" applyFill="1" applyBorder="1" applyAlignment="1">
      <alignment horizontal="center" vertical="center"/>
    </xf>
    <xf numFmtId="2" fontId="3" fillId="6" borderId="25" xfId="1" applyNumberFormat="1" applyFont="1" applyFill="1" applyBorder="1" applyAlignment="1">
      <alignment horizontal="center" vertical="center"/>
    </xf>
    <xf numFmtId="2" fontId="3" fillId="6" borderId="23" xfId="1" applyNumberFormat="1" applyFont="1" applyFill="1" applyBorder="1" applyAlignment="1">
      <alignment horizontal="center" vertical="center"/>
    </xf>
    <xf numFmtId="165" fontId="3" fillId="6" borderId="5" xfId="0" applyNumberFormat="1" applyFont="1" applyFill="1" applyBorder="1" applyAlignment="1">
      <alignment horizontal="center" vertical="center"/>
    </xf>
    <xf numFmtId="2" fontId="3" fillId="6" borderId="20" xfId="1" applyNumberFormat="1" applyFont="1" applyFill="1" applyBorder="1" applyAlignment="1">
      <alignment horizontal="center" vertical="center"/>
    </xf>
    <xf numFmtId="2" fontId="3" fillId="5" borderId="20" xfId="1" applyNumberFormat="1" applyFont="1" applyFill="1" applyBorder="1" applyAlignment="1">
      <alignment horizontal="center" vertical="center"/>
    </xf>
    <xf numFmtId="2" fontId="3" fillId="6" borderId="30" xfId="1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6" borderId="11" xfId="1" applyNumberFormat="1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 wrapText="1"/>
    </xf>
    <xf numFmtId="9" fontId="9" fillId="2" borderId="28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 shrinkToFit="1"/>
    </xf>
    <xf numFmtId="9" fontId="9" fillId="2" borderId="4" xfId="0" applyNumberFormat="1" applyFont="1" applyFill="1" applyBorder="1" applyAlignment="1">
      <alignment horizontal="center" vertical="center" wrapText="1" shrinkToFit="1"/>
    </xf>
    <xf numFmtId="0" fontId="10" fillId="7" borderId="4" xfId="0" applyFont="1" applyFill="1" applyBorder="1"/>
    <xf numFmtId="0" fontId="10" fillId="6" borderId="4" xfId="0" applyFont="1" applyFill="1" applyBorder="1" applyAlignment="1">
      <alignment wrapText="1"/>
    </xf>
    <xf numFmtId="2" fontId="0" fillId="6" borderId="12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2" fontId="3" fillId="2" borderId="13" xfId="1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8" xfId="1" applyNumberFormat="1" applyFont="1" applyFill="1" applyBorder="1" applyAlignment="1">
      <alignment horizontal="center" vertical="center"/>
    </xf>
    <xf numFmtId="2" fontId="3" fillId="5" borderId="28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2" fontId="3" fillId="5" borderId="11" xfId="1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3" fillId="5" borderId="7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3" fillId="6" borderId="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2" fontId="3" fillId="6" borderId="24" xfId="1" applyNumberFormat="1" applyFont="1" applyFill="1" applyBorder="1" applyAlignment="1">
      <alignment horizontal="center" vertical="center"/>
    </xf>
    <xf numFmtId="2" fontId="3" fillId="6" borderId="16" xfId="1" applyNumberFormat="1" applyFont="1" applyFill="1" applyBorder="1" applyAlignment="1">
      <alignment horizontal="center" vertical="center"/>
    </xf>
    <xf numFmtId="2" fontId="3" fillId="6" borderId="21" xfId="1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2" fontId="0" fillId="7" borderId="37" xfId="0" applyNumberFormat="1" applyFill="1" applyBorder="1"/>
    <xf numFmtId="2" fontId="0" fillId="6" borderId="38" xfId="0" applyNumberFormat="1" applyFill="1" applyBorder="1"/>
    <xf numFmtId="0" fontId="6" fillId="6" borderId="24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6" borderId="8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2" fontId="3" fillId="6" borderId="7" xfId="1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2" fontId="0" fillId="7" borderId="5" xfId="0" applyNumberFormat="1" applyFill="1" applyBorder="1" applyAlignment="1">
      <alignment horizontal="center" vertical="center"/>
    </xf>
    <xf numFmtId="2" fontId="0" fillId="7" borderId="24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24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2" fontId="0" fillId="7" borderId="11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2" fontId="0" fillId="7" borderId="12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top" wrapText="1"/>
    </xf>
    <xf numFmtId="9" fontId="0" fillId="7" borderId="35" xfId="0" applyNumberFormat="1" applyFill="1" applyBorder="1" applyAlignment="1">
      <alignment horizontal="center" vertical="top"/>
    </xf>
    <xf numFmtId="2" fontId="0" fillId="8" borderId="35" xfId="0" applyNumberFormat="1" applyFill="1" applyBorder="1" applyAlignment="1">
      <alignment horizontal="center" vertical="top" wrapText="1"/>
    </xf>
    <xf numFmtId="0" fontId="0" fillId="8" borderId="35" xfId="0" applyFill="1" applyBorder="1" applyAlignment="1">
      <alignment horizontal="center" vertical="top" wrapText="1"/>
    </xf>
    <xf numFmtId="0" fontId="0" fillId="8" borderId="36" xfId="0" applyFill="1" applyBorder="1" applyAlignment="1">
      <alignment horizontal="center" vertical="top" wrapText="1"/>
    </xf>
    <xf numFmtId="2" fontId="0" fillId="7" borderId="35" xfId="0" applyNumberFormat="1" applyFill="1" applyBorder="1" applyAlignment="1">
      <alignment horizontal="center" vertical="top" wrapText="1"/>
    </xf>
    <xf numFmtId="0" fontId="0" fillId="7" borderId="35" xfId="0" applyFill="1" applyBorder="1" applyAlignment="1">
      <alignment horizontal="center" vertical="top" wrapText="1"/>
    </xf>
    <xf numFmtId="0" fontId="0" fillId="7" borderId="36" xfId="0" applyFill="1" applyBorder="1" applyAlignment="1">
      <alignment horizontal="center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0"/>
  <sheetViews>
    <sheetView tabSelected="1" view="pageBreakPreview" topLeftCell="A3" zoomScale="115" zoomScaleNormal="115" zoomScaleSheetLayoutView="115" workbookViewId="0">
      <pane ySplit="1" topLeftCell="A4" activePane="bottomLeft" state="frozen"/>
      <selection activeCell="A3" sqref="A3"/>
      <selection pane="bottomLeft" activeCell="E92" sqref="E92"/>
    </sheetView>
  </sheetViews>
  <sheetFormatPr defaultRowHeight="13.2" x14ac:dyDescent="0.25"/>
  <cols>
    <col min="1" max="1" width="20.33203125" style="14" customWidth="1"/>
    <col min="2" max="2" width="9.6640625" style="19" customWidth="1"/>
    <col min="3" max="3" width="7.44140625" style="14" customWidth="1"/>
    <col min="4" max="4" width="11.33203125" style="19" customWidth="1"/>
    <col min="5" max="5" width="11.6640625" style="27" customWidth="1"/>
    <col min="6" max="6" width="15.5546875" style="27" customWidth="1"/>
    <col min="7" max="7" width="15.44140625" style="14" customWidth="1"/>
    <col min="8" max="8" width="14.5546875" style="16" customWidth="1"/>
    <col min="9" max="9" width="14.6640625" style="16" customWidth="1"/>
    <col min="10" max="10" width="11.33203125" style="19" customWidth="1"/>
    <col min="11" max="11" width="11.6640625" style="19" customWidth="1"/>
    <col min="12" max="12" width="6.44140625" customWidth="1"/>
    <col min="13" max="13" width="4.33203125" customWidth="1"/>
    <col min="14" max="14" width="5.33203125" customWidth="1"/>
    <col min="15" max="15" width="4.6640625" customWidth="1"/>
    <col min="16" max="16" width="5.88671875" customWidth="1"/>
    <col min="17" max="17" width="4.44140625" customWidth="1"/>
    <col min="18" max="18" width="5.33203125" customWidth="1"/>
    <col min="19" max="19" width="7" customWidth="1"/>
  </cols>
  <sheetData>
    <row r="1" spans="1:12" ht="13.8" hidden="1" thickBot="1" x14ac:dyDescent="0.3">
      <c r="A1" s="1" t="s">
        <v>0</v>
      </c>
      <c r="B1" s="18"/>
      <c r="D1" s="18"/>
      <c r="E1" s="21"/>
      <c r="F1" s="21"/>
      <c r="H1" s="15"/>
      <c r="I1" s="15"/>
      <c r="J1" s="18"/>
      <c r="K1" s="18"/>
    </row>
    <row r="2" spans="1:12" ht="26.4" hidden="1" customHeight="1" thickBot="1" x14ac:dyDescent="0.3">
      <c r="A2" s="163"/>
      <c r="B2" s="163"/>
      <c r="C2" s="163"/>
      <c r="D2" s="163"/>
      <c r="E2" s="163"/>
      <c r="F2" s="163"/>
      <c r="G2" s="163"/>
    </row>
    <row r="3" spans="1:12" ht="22.5" customHeight="1" thickBot="1" x14ac:dyDescent="0.3">
      <c r="A3" s="179" t="s">
        <v>41</v>
      </c>
      <c r="B3" s="180"/>
      <c r="C3" s="180"/>
      <c r="D3" s="180"/>
      <c r="E3" s="180"/>
      <c r="F3" s="180"/>
      <c r="G3" s="181"/>
      <c r="H3" s="124"/>
      <c r="I3" s="124"/>
      <c r="J3" s="124"/>
      <c r="K3" s="125"/>
      <c r="L3" s="30"/>
    </row>
    <row r="4" spans="1:12" ht="26.25" customHeight="1" thickBot="1" x14ac:dyDescent="0.3">
      <c r="A4" s="20" t="s">
        <v>9</v>
      </c>
      <c r="B4" s="75" t="s">
        <v>1</v>
      </c>
      <c r="C4" s="64" t="s">
        <v>17</v>
      </c>
      <c r="D4" s="3" t="s">
        <v>2</v>
      </c>
      <c r="E4" s="28" t="s">
        <v>10</v>
      </c>
      <c r="F4" s="73" t="s">
        <v>47</v>
      </c>
      <c r="G4" s="72" t="s">
        <v>35</v>
      </c>
      <c r="H4" s="77" t="s">
        <v>18</v>
      </c>
      <c r="I4" s="76" t="s">
        <v>19</v>
      </c>
      <c r="J4" s="78" t="s">
        <v>21</v>
      </c>
      <c r="K4" s="79" t="s">
        <v>20</v>
      </c>
    </row>
    <row r="5" spans="1:12" ht="13.95" customHeight="1" x14ac:dyDescent="0.25">
      <c r="A5" s="167" t="s">
        <v>32</v>
      </c>
      <c r="B5" s="84" t="s">
        <v>11</v>
      </c>
      <c r="C5" s="65"/>
      <c r="D5" s="37">
        <v>30</v>
      </c>
      <c r="E5" s="22">
        <f t="shared" ref="E5:E70" si="0">ROUND(D5*0.08,2)</f>
        <v>2.4</v>
      </c>
      <c r="F5" s="22">
        <f>D5*0.7</f>
        <v>21</v>
      </c>
      <c r="G5" s="41">
        <f>L5+E5</f>
        <v>11.4</v>
      </c>
      <c r="H5" s="4">
        <f>C5*F5</f>
        <v>0</v>
      </c>
      <c r="I5" s="4">
        <f>C5*G5</f>
        <v>0</v>
      </c>
      <c r="J5" s="158">
        <f>SUM(H5:H9)</f>
        <v>0</v>
      </c>
      <c r="K5" s="149">
        <f>SUM(I5:I9)</f>
        <v>0</v>
      </c>
      <c r="L5" s="29">
        <f>SUM(D5-F5)</f>
        <v>9</v>
      </c>
    </row>
    <row r="6" spans="1:12" ht="16.2" customHeight="1" x14ac:dyDescent="0.25">
      <c r="A6" s="168"/>
      <c r="B6" s="84" t="s">
        <v>12</v>
      </c>
      <c r="C6" s="65"/>
      <c r="D6" s="37">
        <v>90</v>
      </c>
      <c r="E6" s="22">
        <f t="shared" si="0"/>
        <v>7.2</v>
      </c>
      <c r="F6" s="22">
        <f t="shared" ref="F6:F8" si="1">D6*0.7</f>
        <v>62.999999999999993</v>
      </c>
      <c r="G6" s="41">
        <f t="shared" ref="G6:G35" si="2">L6+E6</f>
        <v>34.20000000000001</v>
      </c>
      <c r="H6" s="5">
        <f>C6*F6</f>
        <v>0</v>
      </c>
      <c r="I6" s="5">
        <f>C6*G6</f>
        <v>0</v>
      </c>
      <c r="J6" s="159"/>
      <c r="K6" s="150"/>
      <c r="L6" s="29">
        <f t="shared" ref="L6:L69" si="3">SUM(D6-F6)</f>
        <v>27.000000000000007</v>
      </c>
    </row>
    <row r="7" spans="1:12" ht="14.4" customHeight="1" x14ac:dyDescent="0.25">
      <c r="A7" s="168"/>
      <c r="B7" s="84" t="s">
        <v>13</v>
      </c>
      <c r="C7" s="65"/>
      <c r="D7" s="37">
        <v>70</v>
      </c>
      <c r="E7" s="22">
        <f t="shared" si="0"/>
        <v>5.6</v>
      </c>
      <c r="F7" s="22">
        <f t="shared" si="1"/>
        <v>49</v>
      </c>
      <c r="G7" s="41">
        <f t="shared" si="2"/>
        <v>26.6</v>
      </c>
      <c r="H7" s="5">
        <f>C7*F7</f>
        <v>0</v>
      </c>
      <c r="I7" s="5">
        <f t="shared" ref="I7:I70" si="4">C7*G7</f>
        <v>0</v>
      </c>
      <c r="J7" s="159"/>
      <c r="K7" s="150"/>
      <c r="L7" s="29">
        <f t="shared" si="3"/>
        <v>21</v>
      </c>
    </row>
    <row r="8" spans="1:12" ht="16.2" customHeight="1" x14ac:dyDescent="0.25">
      <c r="A8" s="168"/>
      <c r="B8" s="85" t="s">
        <v>15</v>
      </c>
      <c r="C8" s="65"/>
      <c r="D8" s="36">
        <v>250</v>
      </c>
      <c r="E8" s="22">
        <f t="shared" si="0"/>
        <v>20</v>
      </c>
      <c r="F8" s="22">
        <f t="shared" si="1"/>
        <v>175</v>
      </c>
      <c r="G8" s="41">
        <f t="shared" si="2"/>
        <v>95</v>
      </c>
      <c r="H8" s="5">
        <f t="shared" ref="H8:H69" si="5">C8*F8</f>
        <v>0</v>
      </c>
      <c r="I8" s="5">
        <f t="shared" si="4"/>
        <v>0</v>
      </c>
      <c r="J8" s="159"/>
      <c r="K8" s="150"/>
      <c r="L8" s="29">
        <f t="shared" si="3"/>
        <v>75</v>
      </c>
    </row>
    <row r="9" spans="1:12" ht="15.6" customHeight="1" thickBot="1" x14ac:dyDescent="0.3">
      <c r="A9" s="169"/>
      <c r="B9" s="83" t="s">
        <v>16</v>
      </c>
      <c r="C9" s="146"/>
      <c r="D9" s="56">
        <v>400</v>
      </c>
      <c r="E9" s="57">
        <f t="shared" si="0"/>
        <v>32</v>
      </c>
      <c r="F9" s="58">
        <v>175</v>
      </c>
      <c r="G9" s="57">
        <f t="shared" si="2"/>
        <v>257</v>
      </c>
      <c r="H9" s="6">
        <f t="shared" si="5"/>
        <v>0</v>
      </c>
      <c r="I9" s="6">
        <f t="shared" si="4"/>
        <v>0</v>
      </c>
      <c r="J9" s="160"/>
      <c r="K9" s="151"/>
      <c r="L9" s="29">
        <f t="shared" si="3"/>
        <v>225</v>
      </c>
    </row>
    <row r="10" spans="1:12" ht="21" customHeight="1" x14ac:dyDescent="0.25">
      <c r="A10" s="174" t="s">
        <v>39</v>
      </c>
      <c r="B10" s="84" t="s">
        <v>11</v>
      </c>
      <c r="C10" s="65"/>
      <c r="D10" s="37">
        <v>30</v>
      </c>
      <c r="E10" s="32">
        <f t="shared" si="0"/>
        <v>2.4</v>
      </c>
      <c r="F10" s="38">
        <f>D10*0.7</f>
        <v>21</v>
      </c>
      <c r="G10" s="41">
        <f t="shared" si="2"/>
        <v>11.4</v>
      </c>
      <c r="H10" s="7">
        <f>C10*F10</f>
        <v>0</v>
      </c>
      <c r="I10" s="7">
        <f t="shared" si="4"/>
        <v>0</v>
      </c>
      <c r="J10" s="158">
        <f>SUM(H10:H11)</f>
        <v>0</v>
      </c>
      <c r="K10" s="149">
        <f>SUM(I10:I11)</f>
        <v>0</v>
      </c>
      <c r="L10" s="29">
        <f t="shared" si="3"/>
        <v>9</v>
      </c>
    </row>
    <row r="11" spans="1:12" ht="20.25" customHeight="1" thickBot="1" x14ac:dyDescent="0.3">
      <c r="A11" s="175"/>
      <c r="B11" s="100" t="s">
        <v>12</v>
      </c>
      <c r="C11" s="146"/>
      <c r="D11" s="40">
        <v>90</v>
      </c>
      <c r="E11" s="45">
        <f t="shared" si="0"/>
        <v>7.2</v>
      </c>
      <c r="F11" s="40">
        <f t="shared" ref="F11:F17" si="6">D11*0.7</f>
        <v>62.999999999999993</v>
      </c>
      <c r="G11" s="42">
        <f t="shared" si="2"/>
        <v>34.20000000000001</v>
      </c>
      <c r="H11" s="6">
        <f>C11*F11</f>
        <v>0</v>
      </c>
      <c r="I11" s="6">
        <f t="shared" si="4"/>
        <v>0</v>
      </c>
      <c r="J11" s="160"/>
      <c r="K11" s="151"/>
      <c r="L11" s="29">
        <f t="shared" si="3"/>
        <v>27.000000000000007</v>
      </c>
    </row>
    <row r="12" spans="1:12" ht="14.4" customHeight="1" x14ac:dyDescent="0.25">
      <c r="A12" s="182" t="s">
        <v>22</v>
      </c>
      <c r="B12" s="84" t="s">
        <v>11</v>
      </c>
      <c r="C12" s="65"/>
      <c r="D12" s="37">
        <v>30</v>
      </c>
      <c r="E12" s="32">
        <f t="shared" si="0"/>
        <v>2.4</v>
      </c>
      <c r="F12" s="37">
        <f t="shared" si="6"/>
        <v>21</v>
      </c>
      <c r="G12" s="41">
        <f t="shared" si="2"/>
        <v>11.4</v>
      </c>
      <c r="H12" s="7">
        <f>C12*F12</f>
        <v>0</v>
      </c>
      <c r="I12" s="7">
        <f t="shared" si="4"/>
        <v>0</v>
      </c>
      <c r="J12" s="158">
        <f>SUM(H12:H15)</f>
        <v>0</v>
      </c>
      <c r="K12" s="149">
        <f>SUM(I12:I15)</f>
        <v>0</v>
      </c>
      <c r="L12" s="29">
        <f t="shared" si="3"/>
        <v>9</v>
      </c>
    </row>
    <row r="13" spans="1:12" ht="15.6" customHeight="1" x14ac:dyDescent="0.25">
      <c r="A13" s="183"/>
      <c r="B13" s="85" t="s">
        <v>12</v>
      </c>
      <c r="C13" s="65"/>
      <c r="D13" s="36">
        <v>80</v>
      </c>
      <c r="E13" s="32">
        <f t="shared" si="0"/>
        <v>6.4</v>
      </c>
      <c r="F13" s="36">
        <f t="shared" si="6"/>
        <v>56</v>
      </c>
      <c r="G13" s="41">
        <f t="shared" si="2"/>
        <v>30.4</v>
      </c>
      <c r="H13" s="5">
        <f t="shared" si="5"/>
        <v>0</v>
      </c>
      <c r="I13" s="5">
        <f t="shared" si="4"/>
        <v>0</v>
      </c>
      <c r="J13" s="159"/>
      <c r="K13" s="150"/>
      <c r="L13" s="29">
        <f t="shared" si="3"/>
        <v>24</v>
      </c>
    </row>
    <row r="14" spans="1:12" ht="14.4" customHeight="1" x14ac:dyDescent="0.25">
      <c r="A14" s="183"/>
      <c r="B14" s="85" t="s">
        <v>13</v>
      </c>
      <c r="C14" s="147"/>
      <c r="D14" s="36">
        <v>60</v>
      </c>
      <c r="E14" s="32">
        <f t="shared" si="0"/>
        <v>4.8</v>
      </c>
      <c r="F14" s="36">
        <f t="shared" si="6"/>
        <v>42</v>
      </c>
      <c r="G14" s="41">
        <f t="shared" si="2"/>
        <v>22.8</v>
      </c>
      <c r="H14" s="5">
        <f t="shared" si="5"/>
        <v>0</v>
      </c>
      <c r="I14" s="5">
        <f t="shared" si="4"/>
        <v>0</v>
      </c>
      <c r="J14" s="159"/>
      <c r="K14" s="150"/>
      <c r="L14" s="29">
        <f t="shared" si="3"/>
        <v>18</v>
      </c>
    </row>
    <row r="15" spans="1:12" ht="16.95" customHeight="1" thickBot="1" x14ac:dyDescent="0.3">
      <c r="A15" s="184"/>
      <c r="B15" s="82" t="s">
        <v>14</v>
      </c>
      <c r="C15" s="148"/>
      <c r="D15" s="40">
        <v>100</v>
      </c>
      <c r="E15" s="69">
        <f t="shared" si="0"/>
        <v>8</v>
      </c>
      <c r="F15" s="40">
        <f t="shared" si="6"/>
        <v>70</v>
      </c>
      <c r="G15" s="52">
        <f t="shared" si="2"/>
        <v>38</v>
      </c>
      <c r="H15" s="6">
        <f t="shared" si="5"/>
        <v>0</v>
      </c>
      <c r="I15" s="6">
        <f t="shared" si="4"/>
        <v>0</v>
      </c>
      <c r="J15" s="160"/>
      <c r="K15" s="151"/>
      <c r="L15" s="29">
        <f t="shared" si="3"/>
        <v>30</v>
      </c>
    </row>
    <row r="16" spans="1:12" ht="14.25" customHeight="1" x14ac:dyDescent="0.25">
      <c r="A16" s="164" t="s">
        <v>23</v>
      </c>
      <c r="B16" s="87" t="s">
        <v>13</v>
      </c>
      <c r="C16" s="65"/>
      <c r="D16" s="38">
        <v>70</v>
      </c>
      <c r="E16" s="38">
        <f t="shared" si="0"/>
        <v>5.6</v>
      </c>
      <c r="F16" s="32">
        <f t="shared" si="6"/>
        <v>49</v>
      </c>
      <c r="G16" s="53">
        <f t="shared" si="2"/>
        <v>26.6</v>
      </c>
      <c r="H16" s="33">
        <f t="shared" si="5"/>
        <v>0</v>
      </c>
      <c r="I16" s="7">
        <f t="shared" si="4"/>
        <v>0</v>
      </c>
      <c r="J16" s="158">
        <f>SUM(H16:H19)</f>
        <v>0</v>
      </c>
      <c r="K16" s="149">
        <f>SUM(I16:I19)</f>
        <v>0</v>
      </c>
      <c r="L16" s="29">
        <f t="shared" si="3"/>
        <v>21</v>
      </c>
    </row>
    <row r="17" spans="1:14" ht="13.5" customHeight="1" x14ac:dyDescent="0.25">
      <c r="A17" s="165"/>
      <c r="B17" s="85" t="s">
        <v>14</v>
      </c>
      <c r="C17" s="65"/>
      <c r="D17" s="36">
        <v>140</v>
      </c>
      <c r="E17" s="37">
        <f t="shared" si="0"/>
        <v>11.2</v>
      </c>
      <c r="F17" s="143">
        <f t="shared" si="6"/>
        <v>98</v>
      </c>
      <c r="G17" s="54">
        <f t="shared" si="2"/>
        <v>53.2</v>
      </c>
      <c r="H17" s="34">
        <f t="shared" si="5"/>
        <v>0</v>
      </c>
      <c r="I17" s="5">
        <f t="shared" si="4"/>
        <v>0</v>
      </c>
      <c r="J17" s="159"/>
      <c r="K17" s="150"/>
      <c r="L17" s="29">
        <f t="shared" si="3"/>
        <v>42</v>
      </c>
    </row>
    <row r="18" spans="1:14" ht="12" customHeight="1" x14ac:dyDescent="0.25">
      <c r="A18" s="165"/>
      <c r="B18" s="127" t="s">
        <v>15</v>
      </c>
      <c r="C18" s="65"/>
      <c r="D18" s="128">
        <v>300</v>
      </c>
      <c r="E18" s="144">
        <f t="shared" si="0"/>
        <v>24</v>
      </c>
      <c r="F18" s="129">
        <v>175</v>
      </c>
      <c r="G18" s="142">
        <f t="shared" si="2"/>
        <v>149</v>
      </c>
      <c r="H18" s="34">
        <f t="shared" si="5"/>
        <v>0</v>
      </c>
      <c r="I18" s="5">
        <f t="shared" si="4"/>
        <v>0</v>
      </c>
      <c r="J18" s="159"/>
      <c r="K18" s="150"/>
      <c r="L18" s="29">
        <f t="shared" si="3"/>
        <v>125</v>
      </c>
    </row>
    <row r="19" spans="1:14" ht="29.4" customHeight="1" thickBot="1" x14ac:dyDescent="0.3">
      <c r="A19" s="166"/>
      <c r="B19" s="83" t="s">
        <v>16</v>
      </c>
      <c r="C19" s="146"/>
      <c r="D19" s="56">
        <v>400</v>
      </c>
      <c r="E19" s="56">
        <f t="shared" si="0"/>
        <v>32</v>
      </c>
      <c r="F19" s="57">
        <v>175</v>
      </c>
      <c r="G19" s="56">
        <f t="shared" si="2"/>
        <v>257</v>
      </c>
      <c r="H19" s="35">
        <f t="shared" si="5"/>
        <v>0</v>
      </c>
      <c r="I19" s="6">
        <f t="shared" si="4"/>
        <v>0</v>
      </c>
      <c r="J19" s="160"/>
      <c r="K19" s="151"/>
      <c r="L19" s="29">
        <f t="shared" si="3"/>
        <v>225</v>
      </c>
      <c r="N19" s="2"/>
    </row>
    <row r="20" spans="1:14" ht="12" customHeight="1" thickBot="1" x14ac:dyDescent="0.3">
      <c r="A20" s="176" t="s">
        <v>37</v>
      </c>
      <c r="B20" s="87" t="s">
        <v>11</v>
      </c>
      <c r="C20" s="65"/>
      <c r="D20" s="38">
        <v>30</v>
      </c>
      <c r="E20" s="23">
        <f t="shared" si="0"/>
        <v>2.4</v>
      </c>
      <c r="F20" s="23">
        <f>D20*0.7</f>
        <v>21</v>
      </c>
      <c r="G20" s="62">
        <f t="shared" si="2"/>
        <v>11.4</v>
      </c>
      <c r="H20" s="4">
        <f t="shared" si="5"/>
        <v>0</v>
      </c>
      <c r="I20" s="4">
        <f t="shared" si="4"/>
        <v>0</v>
      </c>
      <c r="J20" s="161">
        <f>SUM(H20:H23)</f>
        <v>0</v>
      </c>
      <c r="K20" s="162">
        <f>SUM(I20:I23)</f>
        <v>0</v>
      </c>
      <c r="L20" s="29">
        <f t="shared" si="3"/>
        <v>9</v>
      </c>
      <c r="N20" s="2"/>
    </row>
    <row r="21" spans="1:14" ht="12" customHeight="1" thickBot="1" x14ac:dyDescent="0.3">
      <c r="A21" s="177"/>
      <c r="B21" s="85" t="s">
        <v>12</v>
      </c>
      <c r="C21" s="65"/>
      <c r="D21" s="36">
        <v>80</v>
      </c>
      <c r="E21" s="22">
        <f t="shared" si="0"/>
        <v>6.4</v>
      </c>
      <c r="F21" s="22">
        <f t="shared" ref="F21:F27" si="7">D21*0.7</f>
        <v>56</v>
      </c>
      <c r="G21" s="41">
        <f t="shared" si="2"/>
        <v>30.4</v>
      </c>
      <c r="H21" s="5">
        <f t="shared" si="5"/>
        <v>0</v>
      </c>
      <c r="I21" s="5">
        <f t="shared" si="4"/>
        <v>0</v>
      </c>
      <c r="J21" s="161"/>
      <c r="K21" s="162"/>
      <c r="L21" s="29">
        <f t="shared" si="3"/>
        <v>24</v>
      </c>
    </row>
    <row r="22" spans="1:14" ht="13.5" customHeight="1" thickBot="1" x14ac:dyDescent="0.3">
      <c r="A22" s="177"/>
      <c r="B22" s="85" t="s">
        <v>14</v>
      </c>
      <c r="C22" s="65"/>
      <c r="D22" s="36">
        <v>120</v>
      </c>
      <c r="E22" s="24">
        <f t="shared" si="0"/>
        <v>9.6</v>
      </c>
      <c r="F22" s="47">
        <f t="shared" si="7"/>
        <v>84</v>
      </c>
      <c r="G22" s="43">
        <f t="shared" si="2"/>
        <v>45.6</v>
      </c>
      <c r="H22" s="5">
        <f t="shared" si="5"/>
        <v>0</v>
      </c>
      <c r="I22" s="5">
        <f t="shared" si="4"/>
        <v>0</v>
      </c>
      <c r="J22" s="161"/>
      <c r="K22" s="162"/>
      <c r="L22" s="29">
        <f t="shared" si="3"/>
        <v>36</v>
      </c>
    </row>
    <row r="23" spans="1:14" ht="15" customHeight="1" thickBot="1" x14ac:dyDescent="0.3">
      <c r="A23" s="178"/>
      <c r="B23" s="82" t="s">
        <v>16</v>
      </c>
      <c r="C23" s="146"/>
      <c r="D23" s="40">
        <v>200</v>
      </c>
      <c r="E23" s="26">
        <f t="shared" si="0"/>
        <v>16</v>
      </c>
      <c r="F23" s="40">
        <f t="shared" si="7"/>
        <v>140</v>
      </c>
      <c r="G23" s="42">
        <f t="shared" si="2"/>
        <v>76</v>
      </c>
      <c r="H23" s="6">
        <f t="shared" si="5"/>
        <v>0</v>
      </c>
      <c r="I23" s="6">
        <f t="shared" si="4"/>
        <v>0</v>
      </c>
      <c r="J23" s="161"/>
      <c r="K23" s="162"/>
      <c r="L23" s="29">
        <f t="shared" si="3"/>
        <v>60</v>
      </c>
    </row>
    <row r="24" spans="1:14" ht="14.25" customHeight="1" x14ac:dyDescent="0.25">
      <c r="A24" s="173" t="s">
        <v>36</v>
      </c>
      <c r="B24" s="84" t="s">
        <v>11</v>
      </c>
      <c r="C24" s="65"/>
      <c r="D24" s="37">
        <v>32.700000000000003</v>
      </c>
      <c r="E24" s="22">
        <f t="shared" si="0"/>
        <v>2.62</v>
      </c>
      <c r="F24" s="22">
        <f t="shared" si="7"/>
        <v>22.89</v>
      </c>
      <c r="G24" s="41">
        <f t="shared" si="2"/>
        <v>12.430000000000003</v>
      </c>
      <c r="H24" s="7">
        <f t="shared" si="5"/>
        <v>0</v>
      </c>
      <c r="I24" s="7">
        <f t="shared" si="4"/>
        <v>0</v>
      </c>
      <c r="J24" s="159">
        <f>SUM(H24:H27)</f>
        <v>0</v>
      </c>
      <c r="K24" s="150">
        <f>SUM(I24:I27)</f>
        <v>0</v>
      </c>
      <c r="L24" s="29">
        <f t="shared" si="3"/>
        <v>9.8100000000000023</v>
      </c>
    </row>
    <row r="25" spans="1:14" ht="13.5" customHeight="1" x14ac:dyDescent="0.25">
      <c r="A25" s="165"/>
      <c r="B25" s="85" t="s">
        <v>12</v>
      </c>
      <c r="C25" s="65"/>
      <c r="D25" s="37">
        <v>79.44</v>
      </c>
      <c r="E25" s="22">
        <f t="shared" si="0"/>
        <v>6.36</v>
      </c>
      <c r="F25" s="22">
        <f t="shared" si="7"/>
        <v>55.607999999999997</v>
      </c>
      <c r="G25" s="41">
        <f t="shared" si="2"/>
        <v>30.192</v>
      </c>
      <c r="H25" s="5">
        <f t="shared" si="5"/>
        <v>0</v>
      </c>
      <c r="I25" s="5">
        <f t="shared" si="4"/>
        <v>0</v>
      </c>
      <c r="J25" s="159"/>
      <c r="K25" s="150"/>
      <c r="L25" s="29">
        <f t="shared" si="3"/>
        <v>23.832000000000001</v>
      </c>
    </row>
    <row r="26" spans="1:14" ht="12" customHeight="1" x14ac:dyDescent="0.25">
      <c r="A26" s="165"/>
      <c r="B26" s="85" t="s">
        <v>13</v>
      </c>
      <c r="C26" s="65"/>
      <c r="D26" s="37">
        <v>130.84</v>
      </c>
      <c r="E26" s="22">
        <f>ROUND(D26*0.08,2)</f>
        <v>10.47</v>
      </c>
      <c r="F26" s="22">
        <f t="shared" si="7"/>
        <v>91.587999999999994</v>
      </c>
      <c r="G26" s="41">
        <f t="shared" si="2"/>
        <v>49.722000000000008</v>
      </c>
      <c r="H26" s="5">
        <f t="shared" si="5"/>
        <v>0</v>
      </c>
      <c r="I26" s="5">
        <f t="shared" si="4"/>
        <v>0</v>
      </c>
      <c r="J26" s="159"/>
      <c r="K26" s="150"/>
      <c r="L26" s="29">
        <f t="shared" si="3"/>
        <v>39.25200000000001</v>
      </c>
    </row>
    <row r="27" spans="1:14" ht="14.25" customHeight="1" thickBot="1" x14ac:dyDescent="0.3">
      <c r="A27" s="166"/>
      <c r="B27" s="82" t="s">
        <v>14</v>
      </c>
      <c r="C27" s="65"/>
      <c r="D27" s="51">
        <v>168.22</v>
      </c>
      <c r="E27" s="31">
        <f>ROUND(D27*0.08,2)</f>
        <v>13.46</v>
      </c>
      <c r="F27" s="31">
        <f t="shared" si="7"/>
        <v>117.75399999999999</v>
      </c>
      <c r="G27" s="44">
        <f t="shared" si="2"/>
        <v>63.926000000000009</v>
      </c>
      <c r="H27" s="6">
        <f t="shared" si="5"/>
        <v>0</v>
      </c>
      <c r="I27" s="6">
        <f t="shared" si="4"/>
        <v>0</v>
      </c>
      <c r="J27" s="160"/>
      <c r="K27" s="151"/>
      <c r="L27" s="29">
        <f t="shared" si="3"/>
        <v>50.466000000000008</v>
      </c>
    </row>
    <row r="28" spans="1:14" ht="12.75" customHeight="1" x14ac:dyDescent="0.25">
      <c r="A28" s="177" t="s">
        <v>24</v>
      </c>
      <c r="B28" s="84" t="s">
        <v>11</v>
      </c>
      <c r="C28" s="65"/>
      <c r="D28" s="37">
        <v>40</v>
      </c>
      <c r="E28" s="22">
        <f t="shared" si="0"/>
        <v>3.2</v>
      </c>
      <c r="F28" s="22">
        <f>D28*0.7</f>
        <v>28</v>
      </c>
      <c r="G28" s="41">
        <f t="shared" si="2"/>
        <v>15.2</v>
      </c>
      <c r="H28" s="7">
        <f t="shared" si="5"/>
        <v>0</v>
      </c>
      <c r="I28" s="7">
        <f t="shared" si="4"/>
        <v>0</v>
      </c>
      <c r="J28" s="158">
        <f>SUM(H28:H30)</f>
        <v>0</v>
      </c>
      <c r="K28" s="149">
        <f>SUM(I28:I30)</f>
        <v>0</v>
      </c>
      <c r="L28" s="29">
        <f t="shared" si="3"/>
        <v>12</v>
      </c>
    </row>
    <row r="29" spans="1:14" ht="14.25" customHeight="1" x14ac:dyDescent="0.25">
      <c r="A29" s="177"/>
      <c r="B29" s="85" t="s">
        <v>12</v>
      </c>
      <c r="C29" s="65"/>
      <c r="D29" s="36">
        <v>120</v>
      </c>
      <c r="E29" s="36">
        <f t="shared" si="0"/>
        <v>9.6</v>
      </c>
      <c r="F29" s="36">
        <f t="shared" ref="F29:F39" si="8">D29*0.7</f>
        <v>84</v>
      </c>
      <c r="G29" s="54">
        <f t="shared" si="2"/>
        <v>45.6</v>
      </c>
      <c r="H29" s="11">
        <f t="shared" si="5"/>
        <v>0</v>
      </c>
      <c r="I29" s="5">
        <f t="shared" si="4"/>
        <v>0</v>
      </c>
      <c r="J29" s="159"/>
      <c r="K29" s="150"/>
      <c r="L29" s="29">
        <f t="shared" si="3"/>
        <v>36</v>
      </c>
    </row>
    <row r="30" spans="1:14" ht="15" customHeight="1" thickBot="1" x14ac:dyDescent="0.3">
      <c r="A30" s="178"/>
      <c r="B30" s="83" t="s">
        <v>16</v>
      </c>
      <c r="C30" s="146"/>
      <c r="D30" s="70">
        <v>500</v>
      </c>
      <c r="E30" s="63">
        <f t="shared" si="0"/>
        <v>40</v>
      </c>
      <c r="F30" s="63">
        <v>175</v>
      </c>
      <c r="G30" s="56">
        <f t="shared" si="2"/>
        <v>365</v>
      </c>
      <c r="H30" s="6">
        <f t="shared" si="5"/>
        <v>0</v>
      </c>
      <c r="I30" s="71">
        <f t="shared" si="4"/>
        <v>0</v>
      </c>
      <c r="J30" s="160"/>
      <c r="K30" s="151"/>
      <c r="L30" s="29">
        <f t="shared" si="3"/>
        <v>325</v>
      </c>
    </row>
    <row r="31" spans="1:14" ht="15.6" customHeight="1" x14ac:dyDescent="0.25">
      <c r="A31" s="176" t="s">
        <v>40</v>
      </c>
      <c r="B31" s="84" t="s">
        <v>11</v>
      </c>
      <c r="C31" s="65"/>
      <c r="D31" s="37">
        <v>30</v>
      </c>
      <c r="E31" s="22">
        <f t="shared" si="0"/>
        <v>2.4</v>
      </c>
      <c r="F31" s="37">
        <f t="shared" si="8"/>
        <v>21</v>
      </c>
      <c r="G31" s="41">
        <f t="shared" si="2"/>
        <v>11.4</v>
      </c>
      <c r="H31" s="7">
        <f t="shared" si="5"/>
        <v>0</v>
      </c>
      <c r="I31" s="7">
        <f t="shared" si="4"/>
        <v>0</v>
      </c>
      <c r="J31" s="158">
        <f>SUM(H31:H35)</f>
        <v>0</v>
      </c>
      <c r="K31" s="149">
        <f>SUM(I31:I35)</f>
        <v>0</v>
      </c>
      <c r="L31" s="29">
        <f t="shared" si="3"/>
        <v>9</v>
      </c>
    </row>
    <row r="32" spans="1:14" ht="13.5" customHeight="1" x14ac:dyDescent="0.25">
      <c r="A32" s="177"/>
      <c r="B32" s="85" t="s">
        <v>13</v>
      </c>
      <c r="C32" s="65"/>
      <c r="D32" s="36">
        <v>60</v>
      </c>
      <c r="E32" s="24">
        <f t="shared" si="0"/>
        <v>4.8</v>
      </c>
      <c r="F32" s="37">
        <f t="shared" si="8"/>
        <v>42</v>
      </c>
      <c r="G32" s="43">
        <f t="shared" si="2"/>
        <v>22.8</v>
      </c>
      <c r="H32" s="5">
        <f t="shared" si="5"/>
        <v>0</v>
      </c>
      <c r="I32" s="5">
        <f t="shared" si="4"/>
        <v>0</v>
      </c>
      <c r="J32" s="159"/>
      <c r="K32" s="150"/>
      <c r="L32" s="29">
        <f t="shared" si="3"/>
        <v>18</v>
      </c>
    </row>
    <row r="33" spans="1:12" ht="12.75" customHeight="1" x14ac:dyDescent="0.25">
      <c r="A33" s="177"/>
      <c r="B33" s="86" t="s">
        <v>14</v>
      </c>
      <c r="C33" s="65"/>
      <c r="D33" s="47">
        <v>120</v>
      </c>
      <c r="E33" s="36">
        <f t="shared" si="0"/>
        <v>9.6</v>
      </c>
      <c r="F33" s="36">
        <f t="shared" si="8"/>
        <v>84</v>
      </c>
      <c r="G33" s="43">
        <f t="shared" si="2"/>
        <v>45.6</v>
      </c>
      <c r="H33" s="5">
        <f t="shared" si="5"/>
        <v>0</v>
      </c>
      <c r="I33" s="11">
        <f t="shared" si="4"/>
        <v>0</v>
      </c>
      <c r="J33" s="159"/>
      <c r="K33" s="150"/>
      <c r="L33" s="29">
        <f t="shared" si="3"/>
        <v>36</v>
      </c>
    </row>
    <row r="34" spans="1:12" ht="13.5" customHeight="1" x14ac:dyDescent="0.25">
      <c r="A34" s="177"/>
      <c r="B34" s="127" t="s">
        <v>15</v>
      </c>
      <c r="C34" s="65"/>
      <c r="D34" s="128">
        <v>250</v>
      </c>
      <c r="E34" s="130">
        <f t="shared" si="0"/>
        <v>20</v>
      </c>
      <c r="F34" s="128">
        <f t="shared" si="8"/>
        <v>175</v>
      </c>
      <c r="G34" s="130">
        <f t="shared" si="2"/>
        <v>95</v>
      </c>
      <c r="H34" s="5">
        <f t="shared" si="5"/>
        <v>0</v>
      </c>
      <c r="I34" s="5">
        <f t="shared" si="4"/>
        <v>0</v>
      </c>
      <c r="J34" s="159"/>
      <c r="K34" s="150"/>
      <c r="L34" s="29">
        <f t="shared" si="3"/>
        <v>75</v>
      </c>
    </row>
    <row r="35" spans="1:12" ht="14.25" customHeight="1" thickBot="1" x14ac:dyDescent="0.3">
      <c r="A35" s="178"/>
      <c r="B35" s="131" t="s">
        <v>16</v>
      </c>
      <c r="C35" s="146"/>
      <c r="D35" s="56">
        <v>350</v>
      </c>
      <c r="E35" s="57">
        <f t="shared" si="0"/>
        <v>28</v>
      </c>
      <c r="F35" s="56">
        <v>175</v>
      </c>
      <c r="G35" s="57">
        <f t="shared" si="2"/>
        <v>203</v>
      </c>
      <c r="H35" s="6">
        <f t="shared" si="5"/>
        <v>0</v>
      </c>
      <c r="I35" s="6">
        <f t="shared" si="4"/>
        <v>0</v>
      </c>
      <c r="J35" s="199"/>
      <c r="K35" s="151"/>
      <c r="L35" s="29">
        <f t="shared" si="3"/>
        <v>175</v>
      </c>
    </row>
    <row r="36" spans="1:12" ht="15.6" customHeight="1" x14ac:dyDescent="0.25">
      <c r="A36" s="170" t="s">
        <v>42</v>
      </c>
      <c r="B36" s="87" t="s">
        <v>11</v>
      </c>
      <c r="C36" s="65"/>
      <c r="D36" s="37">
        <v>23.15</v>
      </c>
      <c r="E36" s="22">
        <f t="shared" si="0"/>
        <v>1.85</v>
      </c>
      <c r="F36" s="37">
        <f t="shared" si="8"/>
        <v>16.204999999999998</v>
      </c>
      <c r="G36" s="41">
        <f t="shared" ref="G36:G70" si="9">L36+E36</f>
        <v>8.7949999999999999</v>
      </c>
      <c r="H36" s="8">
        <f t="shared" si="5"/>
        <v>0</v>
      </c>
      <c r="I36" s="8">
        <f t="shared" si="4"/>
        <v>0</v>
      </c>
      <c r="J36" s="159">
        <f>SUM(H36:H40)</f>
        <v>0</v>
      </c>
      <c r="K36" s="149">
        <f>SUM(I36:I40)</f>
        <v>0</v>
      </c>
      <c r="L36" s="29">
        <f t="shared" si="3"/>
        <v>6.9450000000000003</v>
      </c>
    </row>
    <row r="37" spans="1:12" ht="18.600000000000001" customHeight="1" x14ac:dyDescent="0.25">
      <c r="A37" s="171"/>
      <c r="B37" s="86" t="s">
        <v>13</v>
      </c>
      <c r="C37" s="65"/>
      <c r="D37" s="39">
        <v>55.56</v>
      </c>
      <c r="E37" s="22">
        <f t="shared" si="0"/>
        <v>4.4400000000000004</v>
      </c>
      <c r="F37" s="37">
        <f t="shared" si="8"/>
        <v>38.891999999999996</v>
      </c>
      <c r="G37" s="41">
        <f t="shared" si="9"/>
        <v>21.108000000000008</v>
      </c>
      <c r="H37" s="9">
        <f t="shared" si="5"/>
        <v>0</v>
      </c>
      <c r="I37" s="9">
        <f t="shared" si="4"/>
        <v>0</v>
      </c>
      <c r="J37" s="159"/>
      <c r="K37" s="150"/>
      <c r="L37" s="29">
        <f t="shared" si="3"/>
        <v>16.668000000000006</v>
      </c>
    </row>
    <row r="38" spans="1:12" ht="15.6" customHeight="1" x14ac:dyDescent="0.25">
      <c r="A38" s="171"/>
      <c r="B38" s="85" t="s">
        <v>12</v>
      </c>
      <c r="C38" s="65"/>
      <c r="D38" s="88">
        <v>73.08</v>
      </c>
      <c r="E38" s="36">
        <f t="shared" si="0"/>
        <v>5.85</v>
      </c>
      <c r="F38" s="39">
        <f t="shared" si="8"/>
        <v>51.155999999999999</v>
      </c>
      <c r="G38" s="55">
        <f t="shared" si="9"/>
        <v>27.774000000000001</v>
      </c>
      <c r="H38" s="12">
        <f t="shared" si="5"/>
        <v>0</v>
      </c>
      <c r="I38" s="12">
        <f t="shared" si="4"/>
        <v>0</v>
      </c>
      <c r="J38" s="159"/>
      <c r="K38" s="150"/>
      <c r="L38" s="29">
        <f t="shared" si="3"/>
        <v>21.923999999999999</v>
      </c>
    </row>
    <row r="39" spans="1:12" ht="20.399999999999999" customHeight="1" thickBot="1" x14ac:dyDescent="0.3">
      <c r="A39" s="171"/>
      <c r="B39" s="82" t="s">
        <v>15</v>
      </c>
      <c r="C39" s="65"/>
      <c r="D39" s="47">
        <v>250</v>
      </c>
      <c r="E39" s="47">
        <f t="shared" si="0"/>
        <v>20</v>
      </c>
      <c r="F39" s="36">
        <f t="shared" si="8"/>
        <v>175</v>
      </c>
      <c r="G39" s="54">
        <f t="shared" si="9"/>
        <v>95</v>
      </c>
      <c r="H39" s="12">
        <f t="shared" si="5"/>
        <v>0</v>
      </c>
      <c r="I39" s="12">
        <f t="shared" si="4"/>
        <v>0</v>
      </c>
      <c r="J39" s="159"/>
      <c r="K39" s="150"/>
      <c r="L39" s="29">
        <f t="shared" si="3"/>
        <v>75</v>
      </c>
    </row>
    <row r="40" spans="1:12" ht="20.399999999999999" customHeight="1" thickBot="1" x14ac:dyDescent="0.3">
      <c r="A40" s="172"/>
      <c r="B40" s="126" t="s">
        <v>16</v>
      </c>
      <c r="C40" s="146"/>
      <c r="D40" s="56">
        <v>370.37</v>
      </c>
      <c r="E40" s="56">
        <f t="shared" si="0"/>
        <v>29.63</v>
      </c>
      <c r="F40" s="56">
        <v>175</v>
      </c>
      <c r="G40" s="57">
        <f t="shared" si="9"/>
        <v>225</v>
      </c>
      <c r="H40" s="10">
        <f t="shared" si="5"/>
        <v>0</v>
      </c>
      <c r="I40" s="10">
        <f t="shared" si="4"/>
        <v>0</v>
      </c>
      <c r="J40" s="160"/>
      <c r="K40" s="151"/>
      <c r="L40" s="29">
        <f t="shared" si="3"/>
        <v>195.37</v>
      </c>
    </row>
    <row r="41" spans="1:12" ht="27.75" customHeight="1" thickBot="1" x14ac:dyDescent="0.3">
      <c r="A41" s="89" t="s">
        <v>53</v>
      </c>
      <c r="B41" s="90" t="s">
        <v>11</v>
      </c>
      <c r="C41" s="145"/>
      <c r="D41" s="91">
        <v>28</v>
      </c>
      <c r="E41" s="92">
        <f t="shared" si="0"/>
        <v>2.2400000000000002</v>
      </c>
      <c r="F41" s="91">
        <f t="shared" ref="F41:F99" si="10">D41*0.7</f>
        <v>19.599999999999998</v>
      </c>
      <c r="G41" s="93">
        <f t="shared" si="9"/>
        <v>10.640000000000002</v>
      </c>
      <c r="H41" s="94">
        <f t="shared" si="5"/>
        <v>0</v>
      </c>
      <c r="I41" s="94">
        <f t="shared" si="4"/>
        <v>0</v>
      </c>
      <c r="J41" s="81">
        <f>SUM(H41:H41)</f>
        <v>0</v>
      </c>
      <c r="K41" s="80">
        <f>SUM(I41:I41)</f>
        <v>0</v>
      </c>
      <c r="L41" s="29">
        <f t="shared" si="3"/>
        <v>8.4000000000000021</v>
      </c>
    </row>
    <row r="42" spans="1:12" ht="15.6" customHeight="1" x14ac:dyDescent="0.25">
      <c r="A42" s="167" t="s">
        <v>25</v>
      </c>
      <c r="B42" s="84" t="s">
        <v>11</v>
      </c>
      <c r="C42" s="65"/>
      <c r="D42" s="37">
        <v>27</v>
      </c>
      <c r="E42" s="22">
        <f t="shared" si="0"/>
        <v>2.16</v>
      </c>
      <c r="F42" s="22">
        <f t="shared" si="10"/>
        <v>18.899999999999999</v>
      </c>
      <c r="G42" s="41">
        <f t="shared" si="9"/>
        <v>10.260000000000002</v>
      </c>
      <c r="H42" s="7">
        <f t="shared" si="5"/>
        <v>0</v>
      </c>
      <c r="I42" s="7">
        <f t="shared" si="4"/>
        <v>0</v>
      </c>
      <c r="J42" s="158">
        <f>SUM(H42:H46)</f>
        <v>0</v>
      </c>
      <c r="K42" s="149">
        <f>SUM(I42:I46)</f>
        <v>0</v>
      </c>
      <c r="L42" s="29">
        <f t="shared" si="3"/>
        <v>8.1000000000000014</v>
      </c>
    </row>
    <row r="43" spans="1:12" ht="13.95" customHeight="1" x14ac:dyDescent="0.25">
      <c r="A43" s="168"/>
      <c r="B43" s="84" t="s">
        <v>12</v>
      </c>
      <c r="C43" s="65"/>
      <c r="D43" s="37">
        <v>92</v>
      </c>
      <c r="E43" s="22">
        <f t="shared" si="0"/>
        <v>7.36</v>
      </c>
      <c r="F43" s="22">
        <f t="shared" si="10"/>
        <v>64.399999999999991</v>
      </c>
      <c r="G43" s="41">
        <f>L43+E43</f>
        <v>34.960000000000008</v>
      </c>
      <c r="H43" s="5">
        <f t="shared" si="5"/>
        <v>0</v>
      </c>
      <c r="I43" s="5">
        <f t="shared" si="4"/>
        <v>0</v>
      </c>
      <c r="J43" s="159"/>
      <c r="K43" s="150"/>
      <c r="L43" s="29">
        <f t="shared" si="3"/>
        <v>27.600000000000009</v>
      </c>
    </row>
    <row r="44" spans="1:12" ht="15.6" customHeight="1" x14ac:dyDescent="0.25">
      <c r="A44" s="168"/>
      <c r="B44" s="84" t="s">
        <v>13</v>
      </c>
      <c r="C44" s="65"/>
      <c r="D44" s="37">
        <v>64</v>
      </c>
      <c r="E44" s="22">
        <f t="shared" si="0"/>
        <v>5.12</v>
      </c>
      <c r="F44" s="22">
        <f t="shared" si="10"/>
        <v>44.8</v>
      </c>
      <c r="G44" s="41">
        <f t="shared" si="9"/>
        <v>24.320000000000004</v>
      </c>
      <c r="H44" s="5">
        <f t="shared" si="5"/>
        <v>0</v>
      </c>
      <c r="I44" s="5">
        <f t="shared" si="4"/>
        <v>0</v>
      </c>
      <c r="J44" s="159"/>
      <c r="K44" s="150"/>
      <c r="L44" s="29">
        <f t="shared" si="3"/>
        <v>19.200000000000003</v>
      </c>
    </row>
    <row r="45" spans="1:12" ht="14.4" customHeight="1" x14ac:dyDescent="0.25">
      <c r="A45" s="168"/>
      <c r="B45" s="85" t="s">
        <v>14</v>
      </c>
      <c r="C45" s="65"/>
      <c r="D45" s="36">
        <v>92</v>
      </c>
      <c r="E45" s="22">
        <f t="shared" si="0"/>
        <v>7.36</v>
      </c>
      <c r="F45" s="22">
        <f t="shared" si="10"/>
        <v>64.399999999999991</v>
      </c>
      <c r="G45" s="41">
        <f t="shared" si="9"/>
        <v>34.960000000000008</v>
      </c>
      <c r="H45" s="5">
        <f t="shared" si="5"/>
        <v>0</v>
      </c>
      <c r="I45" s="5">
        <f t="shared" si="4"/>
        <v>0</v>
      </c>
      <c r="J45" s="159"/>
      <c r="K45" s="150"/>
      <c r="L45" s="29">
        <f t="shared" si="3"/>
        <v>27.600000000000009</v>
      </c>
    </row>
    <row r="46" spans="1:12" ht="18.600000000000001" customHeight="1" thickBot="1" x14ac:dyDescent="0.3">
      <c r="A46" s="169"/>
      <c r="B46" s="83" t="s">
        <v>16</v>
      </c>
      <c r="C46" s="146"/>
      <c r="D46" s="56">
        <v>370</v>
      </c>
      <c r="E46" s="57">
        <f t="shared" si="0"/>
        <v>29.6</v>
      </c>
      <c r="F46" s="57">
        <v>175</v>
      </c>
      <c r="G46" s="57">
        <f t="shared" si="9"/>
        <v>224.6</v>
      </c>
      <c r="H46" s="10">
        <f t="shared" si="5"/>
        <v>0</v>
      </c>
      <c r="I46" s="10">
        <f t="shared" si="4"/>
        <v>0</v>
      </c>
      <c r="J46" s="160"/>
      <c r="K46" s="151"/>
      <c r="L46" s="29">
        <f t="shared" si="3"/>
        <v>195</v>
      </c>
    </row>
    <row r="47" spans="1:12" ht="16.2" customHeight="1" x14ac:dyDescent="0.25">
      <c r="A47" s="164" t="s">
        <v>26</v>
      </c>
      <c r="B47" s="87" t="s">
        <v>11</v>
      </c>
      <c r="C47" s="65"/>
      <c r="D47" s="38">
        <v>30</v>
      </c>
      <c r="E47" s="23">
        <f t="shared" si="0"/>
        <v>2.4</v>
      </c>
      <c r="F47" s="23">
        <f t="shared" si="10"/>
        <v>21</v>
      </c>
      <c r="G47" s="62">
        <f>L47+E47</f>
        <v>11.4</v>
      </c>
      <c r="H47" s="7">
        <f t="shared" si="5"/>
        <v>0</v>
      </c>
      <c r="I47" s="7">
        <f t="shared" si="4"/>
        <v>0</v>
      </c>
      <c r="J47" s="158">
        <f>SUM(H47:H49)</f>
        <v>0</v>
      </c>
      <c r="K47" s="149">
        <f>SUM(I47:I49)</f>
        <v>0</v>
      </c>
      <c r="L47" s="29">
        <f t="shared" si="3"/>
        <v>9</v>
      </c>
    </row>
    <row r="48" spans="1:12" ht="15.6" customHeight="1" x14ac:dyDescent="0.25">
      <c r="A48" s="165"/>
      <c r="B48" s="85" t="s">
        <v>12</v>
      </c>
      <c r="C48" s="65"/>
      <c r="D48" s="36">
        <v>80</v>
      </c>
      <c r="E48" s="22">
        <f t="shared" si="0"/>
        <v>6.4</v>
      </c>
      <c r="F48" s="22">
        <f t="shared" si="10"/>
        <v>56</v>
      </c>
      <c r="G48" s="41">
        <f t="shared" si="9"/>
        <v>30.4</v>
      </c>
      <c r="H48" s="5">
        <f>C48*F48</f>
        <v>0</v>
      </c>
      <c r="I48" s="5">
        <f t="shared" si="4"/>
        <v>0</v>
      </c>
      <c r="J48" s="159"/>
      <c r="K48" s="150"/>
      <c r="L48" s="29">
        <f t="shared" si="3"/>
        <v>24</v>
      </c>
    </row>
    <row r="49" spans="1:12" ht="15.75" customHeight="1" thickBot="1" x14ac:dyDescent="0.3">
      <c r="A49" s="166"/>
      <c r="B49" s="83" t="s">
        <v>16</v>
      </c>
      <c r="C49" s="146"/>
      <c r="D49" s="56">
        <v>500</v>
      </c>
      <c r="E49" s="57">
        <f t="shared" si="0"/>
        <v>40</v>
      </c>
      <c r="F49" s="63">
        <v>175</v>
      </c>
      <c r="G49" s="63">
        <f>L49+E49</f>
        <v>365</v>
      </c>
      <c r="H49" s="12">
        <f t="shared" si="5"/>
        <v>0</v>
      </c>
      <c r="I49" s="12">
        <f t="shared" si="4"/>
        <v>0</v>
      </c>
      <c r="J49" s="159"/>
      <c r="K49" s="150"/>
      <c r="L49" s="29">
        <f t="shared" si="3"/>
        <v>325</v>
      </c>
    </row>
    <row r="50" spans="1:12" ht="16.95" customHeight="1" x14ac:dyDescent="0.25">
      <c r="A50" s="200" t="s">
        <v>34</v>
      </c>
      <c r="B50" s="84" t="s">
        <v>11</v>
      </c>
      <c r="C50" s="65"/>
      <c r="D50" s="37">
        <v>32.409999999999997</v>
      </c>
      <c r="E50" s="22">
        <f t="shared" si="0"/>
        <v>2.59</v>
      </c>
      <c r="F50" s="22">
        <f t="shared" si="10"/>
        <v>22.686999999999998</v>
      </c>
      <c r="G50" s="41">
        <f>L50+E50</f>
        <v>12.312999999999999</v>
      </c>
      <c r="H50" s="17">
        <f t="shared" si="5"/>
        <v>0</v>
      </c>
      <c r="I50" s="17">
        <f>C50*G50</f>
        <v>0</v>
      </c>
      <c r="J50" s="152">
        <f>SUM(H50:H54)</f>
        <v>0</v>
      </c>
      <c r="K50" s="155">
        <f>SUM(I50:I54)</f>
        <v>0</v>
      </c>
      <c r="L50" s="29">
        <f t="shared" si="3"/>
        <v>9.722999999999999</v>
      </c>
    </row>
    <row r="51" spans="1:12" ht="16.2" customHeight="1" x14ac:dyDescent="0.25">
      <c r="A51" s="201"/>
      <c r="B51" s="85" t="s">
        <v>13</v>
      </c>
      <c r="C51" s="65"/>
      <c r="D51" s="36">
        <v>64.81</v>
      </c>
      <c r="E51" s="24">
        <f t="shared" si="0"/>
        <v>5.18</v>
      </c>
      <c r="F51" s="24">
        <f t="shared" si="10"/>
        <v>45.366999999999997</v>
      </c>
      <c r="G51" s="41">
        <f t="shared" si="9"/>
        <v>24.623000000000005</v>
      </c>
      <c r="H51" s="9">
        <f t="shared" si="5"/>
        <v>0</v>
      </c>
      <c r="I51" s="9">
        <f t="shared" si="4"/>
        <v>0</v>
      </c>
      <c r="J51" s="153"/>
      <c r="K51" s="156"/>
      <c r="L51" s="29">
        <f t="shared" si="3"/>
        <v>19.443000000000005</v>
      </c>
    </row>
    <row r="52" spans="1:12" ht="16.95" customHeight="1" x14ac:dyDescent="0.25">
      <c r="A52" s="201"/>
      <c r="B52" s="85" t="s">
        <v>14</v>
      </c>
      <c r="C52" s="65"/>
      <c r="D52" s="36">
        <v>120.37</v>
      </c>
      <c r="E52" s="24">
        <f t="shared" si="0"/>
        <v>9.6300000000000008</v>
      </c>
      <c r="F52" s="24">
        <f t="shared" si="10"/>
        <v>84.259</v>
      </c>
      <c r="G52" s="41">
        <f t="shared" si="9"/>
        <v>45.741000000000007</v>
      </c>
      <c r="H52" s="9">
        <f t="shared" si="5"/>
        <v>0</v>
      </c>
      <c r="I52" s="9">
        <f t="shared" si="4"/>
        <v>0</v>
      </c>
      <c r="J52" s="153"/>
      <c r="K52" s="156"/>
      <c r="L52" s="29">
        <f t="shared" si="3"/>
        <v>36.111000000000004</v>
      </c>
    </row>
    <row r="53" spans="1:12" ht="16.2" customHeight="1" x14ac:dyDescent="0.25">
      <c r="A53" s="201"/>
      <c r="B53" s="127" t="s">
        <v>15</v>
      </c>
      <c r="C53" s="65"/>
      <c r="D53" s="128">
        <v>277.77999999999997</v>
      </c>
      <c r="E53" s="130">
        <f t="shared" si="0"/>
        <v>22.22</v>
      </c>
      <c r="F53" s="130">
        <v>175</v>
      </c>
      <c r="G53" s="59">
        <f t="shared" si="9"/>
        <v>124.99999999999997</v>
      </c>
      <c r="H53" s="9">
        <f>C53*F53</f>
        <v>0</v>
      </c>
      <c r="I53" s="9">
        <f t="shared" si="4"/>
        <v>0</v>
      </c>
      <c r="J53" s="153"/>
      <c r="K53" s="156"/>
      <c r="L53" s="29">
        <f t="shared" si="3"/>
        <v>102.77999999999997</v>
      </c>
    </row>
    <row r="54" spans="1:12" ht="16.2" customHeight="1" thickBot="1" x14ac:dyDescent="0.3">
      <c r="A54" s="202"/>
      <c r="B54" s="83" t="s">
        <v>16</v>
      </c>
      <c r="C54" s="146"/>
      <c r="D54" s="56">
        <v>370.37</v>
      </c>
      <c r="E54" s="57">
        <f t="shared" si="0"/>
        <v>29.63</v>
      </c>
      <c r="F54" s="57">
        <v>175</v>
      </c>
      <c r="G54" s="59">
        <f t="shared" si="9"/>
        <v>225</v>
      </c>
      <c r="H54" s="10">
        <f>C54*F54</f>
        <v>0</v>
      </c>
      <c r="I54" s="10">
        <f>C54*G54</f>
        <v>0</v>
      </c>
      <c r="J54" s="154"/>
      <c r="K54" s="157"/>
      <c r="L54" s="29">
        <f t="shared" si="3"/>
        <v>195.37</v>
      </c>
    </row>
    <row r="55" spans="1:12" ht="15.75" customHeight="1" x14ac:dyDescent="0.25">
      <c r="A55" s="168" t="s">
        <v>27</v>
      </c>
      <c r="B55" s="84" t="s">
        <v>11</v>
      </c>
      <c r="C55" s="65"/>
      <c r="D55" s="37">
        <v>30</v>
      </c>
      <c r="E55" s="22">
        <f t="shared" si="0"/>
        <v>2.4</v>
      </c>
      <c r="F55" s="22">
        <f t="shared" si="10"/>
        <v>21</v>
      </c>
      <c r="G55" s="41">
        <f t="shared" si="9"/>
        <v>11.4</v>
      </c>
      <c r="H55" s="7">
        <f t="shared" si="5"/>
        <v>0</v>
      </c>
      <c r="I55" s="7">
        <f t="shared" si="4"/>
        <v>0</v>
      </c>
      <c r="J55" s="159">
        <f>SUM(H55:H60)</f>
        <v>0</v>
      </c>
      <c r="K55" s="150">
        <f>SUM(I55:I60)</f>
        <v>0</v>
      </c>
      <c r="L55" s="29">
        <f t="shared" si="3"/>
        <v>9</v>
      </c>
    </row>
    <row r="56" spans="1:12" ht="12.75" customHeight="1" x14ac:dyDescent="0.25">
      <c r="A56" s="165"/>
      <c r="B56" s="84" t="s">
        <v>12</v>
      </c>
      <c r="C56" s="65"/>
      <c r="D56" s="37">
        <v>90</v>
      </c>
      <c r="E56" s="22">
        <f t="shared" si="0"/>
        <v>7.2</v>
      </c>
      <c r="F56" s="22">
        <f t="shared" si="10"/>
        <v>62.999999999999993</v>
      </c>
      <c r="G56" s="41">
        <f t="shared" si="9"/>
        <v>34.20000000000001</v>
      </c>
      <c r="H56" s="5">
        <f t="shared" si="5"/>
        <v>0</v>
      </c>
      <c r="I56" s="5">
        <f t="shared" si="4"/>
        <v>0</v>
      </c>
      <c r="J56" s="159"/>
      <c r="K56" s="150"/>
      <c r="L56" s="29">
        <f t="shared" si="3"/>
        <v>27.000000000000007</v>
      </c>
    </row>
    <row r="57" spans="1:12" ht="15" customHeight="1" x14ac:dyDescent="0.25">
      <c r="A57" s="165"/>
      <c r="B57" s="85" t="s">
        <v>13</v>
      </c>
      <c r="C57" s="65"/>
      <c r="D57" s="36">
        <v>90</v>
      </c>
      <c r="E57" s="22">
        <f t="shared" si="0"/>
        <v>7.2</v>
      </c>
      <c r="F57" s="22">
        <f t="shared" si="10"/>
        <v>62.999999999999993</v>
      </c>
      <c r="G57" s="41">
        <f t="shared" si="9"/>
        <v>34.20000000000001</v>
      </c>
      <c r="H57" s="5">
        <f t="shared" si="5"/>
        <v>0</v>
      </c>
      <c r="I57" s="5">
        <f>C57*G57</f>
        <v>0</v>
      </c>
      <c r="J57" s="159"/>
      <c r="K57" s="150"/>
      <c r="L57" s="29">
        <f t="shared" si="3"/>
        <v>27.000000000000007</v>
      </c>
    </row>
    <row r="58" spans="1:12" ht="15" customHeight="1" x14ac:dyDescent="0.25">
      <c r="A58" s="165"/>
      <c r="B58" s="85" t="s">
        <v>14</v>
      </c>
      <c r="C58" s="65"/>
      <c r="D58" s="36">
        <v>180</v>
      </c>
      <c r="E58" s="22">
        <f t="shared" si="0"/>
        <v>14.4</v>
      </c>
      <c r="F58" s="22">
        <f t="shared" si="10"/>
        <v>125.99999999999999</v>
      </c>
      <c r="G58" s="41">
        <f t="shared" si="9"/>
        <v>68.40000000000002</v>
      </c>
      <c r="H58" s="5">
        <f t="shared" si="5"/>
        <v>0</v>
      </c>
      <c r="I58" s="5">
        <f t="shared" si="4"/>
        <v>0</v>
      </c>
      <c r="J58" s="159"/>
      <c r="K58" s="150"/>
      <c r="L58" s="29">
        <f t="shared" si="3"/>
        <v>54.000000000000014</v>
      </c>
    </row>
    <row r="59" spans="1:12" ht="15.75" customHeight="1" x14ac:dyDescent="0.25">
      <c r="A59" s="165"/>
      <c r="B59" s="127" t="s">
        <v>15</v>
      </c>
      <c r="C59" s="65"/>
      <c r="D59" s="128">
        <v>300</v>
      </c>
      <c r="E59" s="59">
        <f t="shared" si="0"/>
        <v>24</v>
      </c>
      <c r="F59" s="59">
        <v>175</v>
      </c>
      <c r="G59" s="59">
        <f t="shared" si="9"/>
        <v>149</v>
      </c>
      <c r="H59" s="5">
        <f>C59*F59</f>
        <v>0</v>
      </c>
      <c r="I59" s="5">
        <f t="shared" si="4"/>
        <v>0</v>
      </c>
      <c r="J59" s="159"/>
      <c r="K59" s="150"/>
      <c r="L59" s="29">
        <f t="shared" si="3"/>
        <v>125</v>
      </c>
    </row>
    <row r="60" spans="1:12" ht="13.5" customHeight="1" thickBot="1" x14ac:dyDescent="0.3">
      <c r="A60" s="166"/>
      <c r="B60" s="83" t="s">
        <v>16</v>
      </c>
      <c r="C60" s="146"/>
      <c r="D60" s="56">
        <v>500</v>
      </c>
      <c r="E60" s="57">
        <f t="shared" si="0"/>
        <v>40</v>
      </c>
      <c r="F60" s="57">
        <v>175</v>
      </c>
      <c r="G60" s="57">
        <f t="shared" si="9"/>
        <v>365</v>
      </c>
      <c r="H60" s="6">
        <f>C60*F60</f>
        <v>0</v>
      </c>
      <c r="I60" s="6">
        <f t="shared" si="4"/>
        <v>0</v>
      </c>
      <c r="J60" s="160"/>
      <c r="K60" s="151"/>
      <c r="L60" s="29">
        <f t="shared" si="3"/>
        <v>325</v>
      </c>
    </row>
    <row r="61" spans="1:12" ht="17.399999999999999" customHeight="1" x14ac:dyDescent="0.25">
      <c r="A61" s="167" t="s">
        <v>28</v>
      </c>
      <c r="B61" s="84" t="s">
        <v>11</v>
      </c>
      <c r="C61" s="65"/>
      <c r="D61" s="37">
        <v>25</v>
      </c>
      <c r="E61" s="22">
        <f t="shared" si="0"/>
        <v>2</v>
      </c>
      <c r="F61" s="38">
        <f t="shared" si="10"/>
        <v>17.5</v>
      </c>
      <c r="G61" s="41">
        <f t="shared" si="9"/>
        <v>9.5</v>
      </c>
      <c r="H61" s="7">
        <f t="shared" si="5"/>
        <v>0</v>
      </c>
      <c r="I61" s="7">
        <f t="shared" si="4"/>
        <v>0</v>
      </c>
      <c r="J61" s="158">
        <f>SUM(H61:H62)</f>
        <v>0</v>
      </c>
      <c r="K61" s="149">
        <f>SUM(I61:I62)</f>
        <v>0</v>
      </c>
      <c r="L61" s="29">
        <f t="shared" si="3"/>
        <v>7.5</v>
      </c>
    </row>
    <row r="62" spans="1:12" ht="25.2" customHeight="1" thickBot="1" x14ac:dyDescent="0.3">
      <c r="A62" s="169"/>
      <c r="B62" s="82" t="s">
        <v>12</v>
      </c>
      <c r="C62" s="146"/>
      <c r="D62" s="40">
        <v>80</v>
      </c>
      <c r="E62" s="26">
        <f t="shared" si="0"/>
        <v>6.4</v>
      </c>
      <c r="F62" s="51">
        <f t="shared" si="10"/>
        <v>56</v>
      </c>
      <c r="G62" s="42">
        <f t="shared" si="9"/>
        <v>30.4</v>
      </c>
      <c r="H62" s="6">
        <f>C62*F62</f>
        <v>0</v>
      </c>
      <c r="I62" s="6">
        <f t="shared" si="4"/>
        <v>0</v>
      </c>
      <c r="J62" s="160"/>
      <c r="K62" s="151"/>
      <c r="L62" s="29">
        <f t="shared" si="3"/>
        <v>24</v>
      </c>
    </row>
    <row r="63" spans="1:12" ht="17.399999999999999" customHeight="1" x14ac:dyDescent="0.25">
      <c r="A63" s="164" t="s">
        <v>29</v>
      </c>
      <c r="B63" s="84" t="s">
        <v>11</v>
      </c>
      <c r="C63" s="65"/>
      <c r="D63" s="37">
        <v>30</v>
      </c>
      <c r="E63" s="22">
        <f t="shared" si="0"/>
        <v>2.4</v>
      </c>
      <c r="F63" s="38">
        <f t="shared" si="10"/>
        <v>21</v>
      </c>
      <c r="G63" s="41">
        <f t="shared" si="9"/>
        <v>11.4</v>
      </c>
      <c r="H63" s="7">
        <f t="shared" si="5"/>
        <v>0</v>
      </c>
      <c r="I63" s="7">
        <f t="shared" si="4"/>
        <v>0</v>
      </c>
      <c r="J63" s="158">
        <f>SUM(H63:H66)</f>
        <v>0</v>
      </c>
      <c r="K63" s="149">
        <f>SUM(I63:I66)</f>
        <v>0</v>
      </c>
      <c r="L63" s="29">
        <f t="shared" si="3"/>
        <v>9</v>
      </c>
    </row>
    <row r="64" spans="1:12" ht="13.95" customHeight="1" x14ac:dyDescent="0.25">
      <c r="A64" s="165"/>
      <c r="B64" s="85" t="s">
        <v>12</v>
      </c>
      <c r="C64" s="65"/>
      <c r="D64" s="36">
        <v>90</v>
      </c>
      <c r="E64" s="22">
        <f t="shared" si="0"/>
        <v>7.2</v>
      </c>
      <c r="F64" s="37">
        <f t="shared" si="10"/>
        <v>62.999999999999993</v>
      </c>
      <c r="G64" s="41">
        <f t="shared" si="9"/>
        <v>34.20000000000001</v>
      </c>
      <c r="H64" s="5">
        <f t="shared" si="5"/>
        <v>0</v>
      </c>
      <c r="I64" s="5">
        <f t="shared" si="4"/>
        <v>0</v>
      </c>
      <c r="J64" s="159"/>
      <c r="K64" s="150"/>
      <c r="L64" s="29">
        <f t="shared" si="3"/>
        <v>27.000000000000007</v>
      </c>
    </row>
    <row r="65" spans="1:12" ht="18.600000000000001" customHeight="1" x14ac:dyDescent="0.25">
      <c r="A65" s="165"/>
      <c r="B65" s="85" t="s">
        <v>13</v>
      </c>
      <c r="C65" s="65"/>
      <c r="D65" s="47">
        <v>90</v>
      </c>
      <c r="E65" s="22">
        <f t="shared" si="0"/>
        <v>7.2</v>
      </c>
      <c r="F65" s="37">
        <f t="shared" si="10"/>
        <v>62.999999999999993</v>
      </c>
      <c r="G65" s="41">
        <f t="shared" si="9"/>
        <v>34.20000000000001</v>
      </c>
      <c r="H65" s="5">
        <f t="shared" si="5"/>
        <v>0</v>
      </c>
      <c r="I65" s="5">
        <f t="shared" si="4"/>
        <v>0</v>
      </c>
      <c r="J65" s="159"/>
      <c r="K65" s="150"/>
      <c r="L65" s="29">
        <f t="shared" si="3"/>
        <v>27.000000000000007</v>
      </c>
    </row>
    <row r="66" spans="1:12" ht="16.95" customHeight="1" thickBot="1" x14ac:dyDescent="0.3">
      <c r="A66" s="166"/>
      <c r="B66" s="82" t="s">
        <v>14</v>
      </c>
      <c r="C66" s="65"/>
      <c r="D66" s="40">
        <v>120</v>
      </c>
      <c r="E66" s="26">
        <f t="shared" si="0"/>
        <v>9.6</v>
      </c>
      <c r="F66" s="51">
        <f t="shared" si="10"/>
        <v>84</v>
      </c>
      <c r="G66" s="42">
        <f t="shared" si="9"/>
        <v>45.6</v>
      </c>
      <c r="H66" s="6">
        <f t="shared" si="5"/>
        <v>0</v>
      </c>
      <c r="I66" s="6">
        <f t="shared" si="4"/>
        <v>0</v>
      </c>
      <c r="J66" s="160"/>
      <c r="K66" s="151"/>
      <c r="L66" s="29">
        <f t="shared" si="3"/>
        <v>36</v>
      </c>
    </row>
    <row r="67" spans="1:12" ht="16.2" customHeight="1" x14ac:dyDescent="0.25">
      <c r="A67" s="164" t="s">
        <v>30</v>
      </c>
      <c r="B67" s="84" t="s">
        <v>11</v>
      </c>
      <c r="C67" s="65"/>
      <c r="D67" s="37">
        <v>40</v>
      </c>
      <c r="E67" s="22">
        <f t="shared" si="0"/>
        <v>3.2</v>
      </c>
      <c r="F67" s="22">
        <f t="shared" si="10"/>
        <v>28</v>
      </c>
      <c r="G67" s="41">
        <f t="shared" si="9"/>
        <v>15.2</v>
      </c>
      <c r="H67" s="7">
        <f t="shared" si="5"/>
        <v>0</v>
      </c>
      <c r="I67" s="7">
        <f t="shared" si="4"/>
        <v>0</v>
      </c>
      <c r="J67" s="158">
        <f>SUM(H67:H71)</f>
        <v>0</v>
      </c>
      <c r="K67" s="149">
        <f>SUM(I67:I71)</f>
        <v>0</v>
      </c>
      <c r="L67" s="29">
        <f t="shared" si="3"/>
        <v>12</v>
      </c>
    </row>
    <row r="68" spans="1:12" ht="15.6" customHeight="1" x14ac:dyDescent="0.25">
      <c r="A68" s="165"/>
      <c r="B68" s="85" t="s">
        <v>12</v>
      </c>
      <c r="C68" s="65"/>
      <c r="D68" s="36">
        <v>100</v>
      </c>
      <c r="E68" s="22">
        <f t="shared" si="0"/>
        <v>8</v>
      </c>
      <c r="F68" s="22">
        <f t="shared" si="10"/>
        <v>70</v>
      </c>
      <c r="G68" s="41">
        <f t="shared" si="9"/>
        <v>38</v>
      </c>
      <c r="H68" s="5">
        <f t="shared" si="5"/>
        <v>0</v>
      </c>
      <c r="I68" s="5">
        <f t="shared" si="4"/>
        <v>0</v>
      </c>
      <c r="J68" s="159"/>
      <c r="K68" s="150"/>
      <c r="L68" s="29">
        <f t="shared" si="3"/>
        <v>30</v>
      </c>
    </row>
    <row r="69" spans="1:12" ht="19.2" customHeight="1" x14ac:dyDescent="0.25">
      <c r="A69" s="165"/>
      <c r="B69" s="85" t="s">
        <v>13</v>
      </c>
      <c r="C69" s="65"/>
      <c r="D69" s="36">
        <v>100</v>
      </c>
      <c r="E69" s="22">
        <f t="shared" si="0"/>
        <v>8</v>
      </c>
      <c r="F69" s="22">
        <f t="shared" si="10"/>
        <v>70</v>
      </c>
      <c r="G69" s="41">
        <f t="shared" si="9"/>
        <v>38</v>
      </c>
      <c r="H69" s="5">
        <f t="shared" si="5"/>
        <v>0</v>
      </c>
      <c r="I69" s="5">
        <f t="shared" si="4"/>
        <v>0</v>
      </c>
      <c r="J69" s="159"/>
      <c r="K69" s="150"/>
      <c r="L69" s="29">
        <f t="shared" si="3"/>
        <v>30</v>
      </c>
    </row>
    <row r="70" spans="1:12" ht="16.2" customHeight="1" x14ac:dyDescent="0.25">
      <c r="A70" s="165"/>
      <c r="B70" s="85" t="s">
        <v>14</v>
      </c>
      <c r="C70" s="65"/>
      <c r="D70" s="36">
        <v>200</v>
      </c>
      <c r="E70" s="22">
        <f t="shared" si="0"/>
        <v>16</v>
      </c>
      <c r="F70" s="22">
        <f t="shared" si="10"/>
        <v>140</v>
      </c>
      <c r="G70" s="41">
        <f t="shared" si="9"/>
        <v>76</v>
      </c>
      <c r="H70" s="5">
        <f t="shared" ref="H70:H87" si="11">C70*F70</f>
        <v>0</v>
      </c>
      <c r="I70" s="5">
        <f t="shared" si="4"/>
        <v>0</v>
      </c>
      <c r="J70" s="159"/>
      <c r="K70" s="150"/>
      <c r="L70" s="29">
        <f t="shared" ref="L70:L99" si="12">SUM(D70-F70)</f>
        <v>60</v>
      </c>
    </row>
    <row r="71" spans="1:12" ht="16.2" customHeight="1" thickBot="1" x14ac:dyDescent="0.3">
      <c r="A71" s="166"/>
      <c r="B71" s="83" t="s">
        <v>16</v>
      </c>
      <c r="C71" s="65"/>
      <c r="D71" s="56">
        <v>400</v>
      </c>
      <c r="E71" s="57">
        <f t="shared" ref="E71:E99" si="13">ROUND(D71*0.08,2)</f>
        <v>32</v>
      </c>
      <c r="F71" s="57">
        <v>175</v>
      </c>
      <c r="G71" s="57">
        <f t="shared" ref="G71:G99" si="14">L71+E71</f>
        <v>257</v>
      </c>
      <c r="H71" s="6">
        <f t="shared" si="11"/>
        <v>0</v>
      </c>
      <c r="I71" s="6">
        <f t="shared" ref="I71:I99" si="15">C71*G71</f>
        <v>0</v>
      </c>
      <c r="J71" s="160"/>
      <c r="K71" s="151"/>
      <c r="L71" s="29">
        <f t="shared" si="12"/>
        <v>225</v>
      </c>
    </row>
    <row r="72" spans="1:12" ht="24.6" customHeight="1" x14ac:dyDescent="0.25">
      <c r="A72" s="170" t="s">
        <v>48</v>
      </c>
      <c r="B72" s="87" t="s">
        <v>11</v>
      </c>
      <c r="C72" s="65"/>
      <c r="D72" s="38">
        <v>30</v>
      </c>
      <c r="E72" s="46">
        <f t="shared" si="13"/>
        <v>2.4</v>
      </c>
      <c r="F72" s="38">
        <f t="shared" si="10"/>
        <v>21</v>
      </c>
      <c r="G72" s="62">
        <f t="shared" si="14"/>
        <v>11.4</v>
      </c>
      <c r="H72" s="68">
        <f t="shared" si="11"/>
        <v>0</v>
      </c>
      <c r="I72" s="66">
        <f t="shared" si="15"/>
        <v>0</v>
      </c>
      <c r="J72" s="158">
        <f>SUM(H72:H73)</f>
        <v>0</v>
      </c>
      <c r="K72" s="149">
        <f>SUM(I72:I73)</f>
        <v>0</v>
      </c>
      <c r="L72" s="29">
        <f t="shared" si="12"/>
        <v>9</v>
      </c>
    </row>
    <row r="73" spans="1:12" ht="30.6" customHeight="1" thickBot="1" x14ac:dyDescent="0.3">
      <c r="A73" s="166"/>
      <c r="B73" s="82" t="s">
        <v>12</v>
      </c>
      <c r="C73" s="65"/>
      <c r="D73" s="40">
        <v>90</v>
      </c>
      <c r="E73" s="45">
        <f t="shared" si="13"/>
        <v>7.2</v>
      </c>
      <c r="F73" s="40">
        <f t="shared" si="10"/>
        <v>62.999999999999993</v>
      </c>
      <c r="G73" s="42">
        <f t="shared" si="14"/>
        <v>34.20000000000001</v>
      </c>
      <c r="H73" s="6">
        <f t="shared" si="11"/>
        <v>0</v>
      </c>
      <c r="I73" s="67">
        <f t="shared" si="15"/>
        <v>0</v>
      </c>
      <c r="J73" s="160"/>
      <c r="K73" s="151"/>
      <c r="L73" s="29">
        <f t="shared" si="12"/>
        <v>27.000000000000007</v>
      </c>
    </row>
    <row r="74" spans="1:12" ht="20.399999999999999" customHeight="1" x14ac:dyDescent="0.25">
      <c r="A74" s="168" t="s">
        <v>31</v>
      </c>
      <c r="B74" s="99" t="s">
        <v>11</v>
      </c>
      <c r="C74" s="65"/>
      <c r="D74" s="37">
        <v>27.77</v>
      </c>
      <c r="E74" s="22">
        <f t="shared" si="13"/>
        <v>2.2200000000000002</v>
      </c>
      <c r="F74" s="22">
        <f t="shared" si="10"/>
        <v>19.439</v>
      </c>
      <c r="G74" s="41">
        <f t="shared" si="14"/>
        <v>10.551</v>
      </c>
      <c r="H74" s="7">
        <f t="shared" si="11"/>
        <v>0</v>
      </c>
      <c r="I74" s="7">
        <f t="shared" si="15"/>
        <v>0</v>
      </c>
      <c r="J74" s="159">
        <f>SUM(H74:H77)</f>
        <v>0</v>
      </c>
      <c r="K74" s="150">
        <f>SUM(I74:I77)</f>
        <v>0</v>
      </c>
      <c r="L74" s="29">
        <f t="shared" si="12"/>
        <v>8.3309999999999995</v>
      </c>
    </row>
    <row r="75" spans="1:12" ht="16.95" customHeight="1" x14ac:dyDescent="0.25">
      <c r="A75" s="168"/>
      <c r="B75" s="101" t="s">
        <v>13</v>
      </c>
      <c r="C75" s="65"/>
      <c r="D75" s="36">
        <v>55.55</v>
      </c>
      <c r="E75" s="22">
        <f t="shared" si="13"/>
        <v>4.4400000000000004</v>
      </c>
      <c r="F75" s="22">
        <f t="shared" si="10"/>
        <v>38.884999999999998</v>
      </c>
      <c r="G75" s="41">
        <f t="shared" si="14"/>
        <v>21.105</v>
      </c>
      <c r="H75" s="5">
        <f t="shared" si="11"/>
        <v>0</v>
      </c>
      <c r="I75" s="5">
        <f t="shared" si="15"/>
        <v>0</v>
      </c>
      <c r="J75" s="159"/>
      <c r="K75" s="150"/>
      <c r="L75" s="29">
        <f t="shared" si="12"/>
        <v>16.664999999999999</v>
      </c>
    </row>
    <row r="76" spans="1:12" ht="18" customHeight="1" x14ac:dyDescent="0.25">
      <c r="A76" s="168"/>
      <c r="B76" s="101" t="s">
        <v>15</v>
      </c>
      <c r="C76" s="65"/>
      <c r="D76" s="36">
        <v>212.96</v>
      </c>
      <c r="E76" s="22">
        <f t="shared" si="13"/>
        <v>17.04</v>
      </c>
      <c r="F76" s="22">
        <f t="shared" si="10"/>
        <v>149.072</v>
      </c>
      <c r="G76" s="41">
        <f t="shared" si="14"/>
        <v>80.927999999999997</v>
      </c>
      <c r="H76" s="5">
        <f t="shared" si="11"/>
        <v>0</v>
      </c>
      <c r="I76" s="5">
        <f t="shared" si="15"/>
        <v>0</v>
      </c>
      <c r="J76" s="159"/>
      <c r="K76" s="150"/>
      <c r="L76" s="29">
        <f t="shared" si="12"/>
        <v>63.888000000000005</v>
      </c>
    </row>
    <row r="77" spans="1:12" ht="16.95" customHeight="1" thickBot="1" x14ac:dyDescent="0.3">
      <c r="A77" s="168"/>
      <c r="B77" s="134" t="s">
        <v>16</v>
      </c>
      <c r="C77" s="65"/>
      <c r="D77" s="128">
        <v>277.77</v>
      </c>
      <c r="E77" s="59">
        <f t="shared" si="13"/>
        <v>22.22</v>
      </c>
      <c r="F77" s="59">
        <v>175</v>
      </c>
      <c r="G77" s="59">
        <f t="shared" si="14"/>
        <v>124.98999999999998</v>
      </c>
      <c r="H77" s="5">
        <f t="shared" si="11"/>
        <v>0</v>
      </c>
      <c r="I77" s="5">
        <f t="shared" si="15"/>
        <v>0</v>
      </c>
      <c r="J77" s="159"/>
      <c r="K77" s="150"/>
      <c r="L77" s="29">
        <f t="shared" si="12"/>
        <v>102.76999999999998</v>
      </c>
    </row>
    <row r="78" spans="1:12" ht="22.2" customHeight="1" x14ac:dyDescent="0.25">
      <c r="A78" s="174" t="s">
        <v>38</v>
      </c>
      <c r="B78" s="87" t="s">
        <v>11</v>
      </c>
      <c r="C78" s="65"/>
      <c r="D78" s="38">
        <v>30</v>
      </c>
      <c r="E78" s="23">
        <f t="shared" si="13"/>
        <v>2.4</v>
      </c>
      <c r="F78" s="23">
        <f t="shared" si="10"/>
        <v>21</v>
      </c>
      <c r="G78" s="62">
        <f t="shared" ref="G78:G83" si="16">L78+E78</f>
        <v>11.4</v>
      </c>
      <c r="H78" s="7">
        <f t="shared" si="11"/>
        <v>0</v>
      </c>
      <c r="I78" s="7">
        <f t="shared" si="15"/>
        <v>0</v>
      </c>
      <c r="J78" s="158">
        <f>SUM(H78:H83)</f>
        <v>0</v>
      </c>
      <c r="K78" s="149">
        <f>SUM(I78:I83)</f>
        <v>0</v>
      </c>
      <c r="L78" s="29">
        <f t="shared" si="12"/>
        <v>9</v>
      </c>
    </row>
    <row r="79" spans="1:12" ht="22.95" customHeight="1" x14ac:dyDescent="0.25">
      <c r="A79" s="168"/>
      <c r="B79" s="84" t="s">
        <v>12</v>
      </c>
      <c r="C79" s="65"/>
      <c r="D79" s="37">
        <v>100</v>
      </c>
      <c r="E79" s="22">
        <f t="shared" si="13"/>
        <v>8</v>
      </c>
      <c r="F79" s="22">
        <f t="shared" si="10"/>
        <v>70</v>
      </c>
      <c r="G79" s="41">
        <f t="shared" si="16"/>
        <v>38</v>
      </c>
      <c r="H79" s="7">
        <f t="shared" si="11"/>
        <v>0</v>
      </c>
      <c r="I79" s="7">
        <f t="shared" si="15"/>
        <v>0</v>
      </c>
      <c r="J79" s="159"/>
      <c r="K79" s="150"/>
      <c r="L79" s="29">
        <f t="shared" si="12"/>
        <v>30</v>
      </c>
    </row>
    <row r="80" spans="1:12" ht="22.95" customHeight="1" x14ac:dyDescent="0.25">
      <c r="A80" s="168"/>
      <c r="B80" s="85" t="s">
        <v>13</v>
      </c>
      <c r="C80" s="65"/>
      <c r="D80" s="36">
        <v>70</v>
      </c>
      <c r="E80" s="24">
        <f t="shared" si="13"/>
        <v>5.6</v>
      </c>
      <c r="F80" s="36">
        <f t="shared" si="10"/>
        <v>49</v>
      </c>
      <c r="G80" s="54">
        <f t="shared" si="16"/>
        <v>26.6</v>
      </c>
      <c r="H80" s="5">
        <f t="shared" si="11"/>
        <v>0</v>
      </c>
      <c r="I80" s="5">
        <f t="shared" si="15"/>
        <v>0</v>
      </c>
      <c r="J80" s="159"/>
      <c r="K80" s="150"/>
      <c r="L80" s="29">
        <f t="shared" si="12"/>
        <v>21</v>
      </c>
    </row>
    <row r="81" spans="1:12" ht="18.600000000000001" customHeight="1" thickBot="1" x14ac:dyDescent="0.3">
      <c r="A81" s="168"/>
      <c r="B81" s="84" t="s">
        <v>14</v>
      </c>
      <c r="C81" s="146"/>
      <c r="D81" s="37">
        <v>140</v>
      </c>
      <c r="E81" s="22">
        <f t="shared" si="13"/>
        <v>11.2</v>
      </c>
      <c r="F81" s="22">
        <f t="shared" si="10"/>
        <v>98</v>
      </c>
      <c r="G81" s="41">
        <f t="shared" si="16"/>
        <v>53.2</v>
      </c>
      <c r="H81" s="7">
        <f t="shared" si="11"/>
        <v>0</v>
      </c>
      <c r="I81" s="7">
        <f t="shared" si="15"/>
        <v>0</v>
      </c>
      <c r="J81" s="159"/>
      <c r="K81" s="150"/>
      <c r="L81" s="29">
        <f t="shared" si="12"/>
        <v>42</v>
      </c>
    </row>
    <row r="82" spans="1:12" ht="15" customHeight="1" x14ac:dyDescent="0.25">
      <c r="A82" s="168"/>
      <c r="B82" s="127" t="s">
        <v>15</v>
      </c>
      <c r="C82" s="65"/>
      <c r="D82" s="128">
        <v>300</v>
      </c>
      <c r="E82" s="130">
        <f t="shared" si="13"/>
        <v>24</v>
      </c>
      <c r="F82" s="130">
        <v>175</v>
      </c>
      <c r="G82" s="130">
        <f t="shared" si="16"/>
        <v>149</v>
      </c>
      <c r="H82" s="5">
        <f t="shared" si="11"/>
        <v>0</v>
      </c>
      <c r="I82" s="5">
        <f t="shared" si="15"/>
        <v>0</v>
      </c>
      <c r="J82" s="159"/>
      <c r="K82" s="150"/>
      <c r="L82" s="29">
        <f t="shared" si="12"/>
        <v>125</v>
      </c>
    </row>
    <row r="83" spans="1:12" ht="19.5" customHeight="1" thickBot="1" x14ac:dyDescent="0.3">
      <c r="A83" s="175"/>
      <c r="B83" s="135" t="s">
        <v>16</v>
      </c>
      <c r="C83" s="146"/>
      <c r="D83" s="70">
        <v>400</v>
      </c>
      <c r="E83" s="63">
        <f t="shared" si="13"/>
        <v>32</v>
      </c>
      <c r="F83" s="63">
        <v>175</v>
      </c>
      <c r="G83" s="63">
        <f t="shared" si="16"/>
        <v>257</v>
      </c>
      <c r="H83" s="74">
        <f t="shared" si="11"/>
        <v>0</v>
      </c>
      <c r="I83" s="74">
        <f t="shared" si="15"/>
        <v>0</v>
      </c>
      <c r="J83" s="159"/>
      <c r="K83" s="150"/>
      <c r="L83" s="29">
        <f t="shared" si="12"/>
        <v>225</v>
      </c>
    </row>
    <row r="84" spans="1:12" ht="14.4" hidden="1" thickBot="1" x14ac:dyDescent="0.3">
      <c r="A84" s="188" t="s">
        <v>3</v>
      </c>
      <c r="B84" s="102" t="s">
        <v>4</v>
      </c>
      <c r="C84" s="65"/>
      <c r="D84" s="60">
        <v>233.64</v>
      </c>
      <c r="E84" s="61">
        <f t="shared" si="13"/>
        <v>18.690000000000001</v>
      </c>
      <c r="F84" s="61">
        <f>140</f>
        <v>140</v>
      </c>
      <c r="G84" s="61">
        <f t="shared" si="14"/>
        <v>112.32999999999998</v>
      </c>
      <c r="H84" s="7">
        <f t="shared" si="11"/>
        <v>0</v>
      </c>
      <c r="I84" s="7">
        <f t="shared" si="15"/>
        <v>0</v>
      </c>
      <c r="J84" s="158">
        <f>SUM(H84:H89)</f>
        <v>0</v>
      </c>
      <c r="K84" s="149">
        <f>SUM(I84:I89)</f>
        <v>0</v>
      </c>
      <c r="L84" s="29">
        <f t="shared" si="12"/>
        <v>93.639999999999986</v>
      </c>
    </row>
    <row r="85" spans="1:12" ht="14.4" hidden="1" thickBot="1" x14ac:dyDescent="0.3">
      <c r="A85" s="189"/>
      <c r="B85" s="103" t="s">
        <v>5</v>
      </c>
      <c r="C85" s="65"/>
      <c r="D85" s="48">
        <v>200</v>
      </c>
      <c r="E85" s="22">
        <f t="shared" si="13"/>
        <v>16</v>
      </c>
      <c r="F85" s="22">
        <f t="shared" si="10"/>
        <v>140</v>
      </c>
      <c r="G85" s="41">
        <f t="shared" si="14"/>
        <v>76</v>
      </c>
      <c r="H85" s="5">
        <f>C85*F85</f>
        <v>0</v>
      </c>
      <c r="I85" s="5">
        <f t="shared" si="15"/>
        <v>0</v>
      </c>
      <c r="J85" s="159"/>
      <c r="K85" s="150"/>
      <c r="L85" s="29">
        <f t="shared" si="12"/>
        <v>60</v>
      </c>
    </row>
    <row r="86" spans="1:12" ht="14.4" hidden="1" thickBot="1" x14ac:dyDescent="0.3">
      <c r="A86" s="189"/>
      <c r="B86" s="103" t="s">
        <v>6</v>
      </c>
      <c r="C86" s="65"/>
      <c r="D86" s="48">
        <v>200</v>
      </c>
      <c r="E86" s="22">
        <f t="shared" si="13"/>
        <v>16</v>
      </c>
      <c r="F86" s="22">
        <f t="shared" si="10"/>
        <v>140</v>
      </c>
      <c r="G86" s="41">
        <f t="shared" si="14"/>
        <v>76</v>
      </c>
      <c r="H86" s="5">
        <f t="shared" si="11"/>
        <v>0</v>
      </c>
      <c r="I86" s="5">
        <f t="shared" si="15"/>
        <v>0</v>
      </c>
      <c r="J86" s="159"/>
      <c r="K86" s="150"/>
      <c r="L86" s="29">
        <f t="shared" si="12"/>
        <v>60</v>
      </c>
    </row>
    <row r="87" spans="1:12" ht="14.4" hidden="1" thickBot="1" x14ac:dyDescent="0.3">
      <c r="A87" s="189"/>
      <c r="B87" s="104" t="s">
        <v>7</v>
      </c>
      <c r="C87" s="65"/>
      <c r="D87" s="48">
        <v>200</v>
      </c>
      <c r="E87" s="22">
        <f t="shared" si="13"/>
        <v>16</v>
      </c>
      <c r="F87" s="22">
        <f t="shared" si="10"/>
        <v>140</v>
      </c>
      <c r="G87" s="41">
        <f t="shared" si="14"/>
        <v>76</v>
      </c>
      <c r="H87" s="5">
        <f t="shared" si="11"/>
        <v>0</v>
      </c>
      <c r="I87" s="5">
        <f t="shared" si="15"/>
        <v>0</v>
      </c>
      <c r="J87" s="159"/>
      <c r="K87" s="150"/>
      <c r="L87" s="29">
        <f t="shared" si="12"/>
        <v>60</v>
      </c>
    </row>
    <row r="88" spans="1:12" ht="14.4" hidden="1" thickBot="1" x14ac:dyDescent="0.3">
      <c r="A88" s="189"/>
      <c r="B88" s="105" t="s">
        <v>33</v>
      </c>
      <c r="C88" s="65"/>
      <c r="D88" s="49">
        <v>233.64</v>
      </c>
      <c r="E88" s="25">
        <f t="shared" si="13"/>
        <v>18.690000000000001</v>
      </c>
      <c r="F88" s="25">
        <f t="shared" si="10"/>
        <v>163.54799999999997</v>
      </c>
      <c r="G88" s="55">
        <f t="shared" si="14"/>
        <v>88.782000000000011</v>
      </c>
      <c r="H88" s="11">
        <f t="shared" ref="H88:H99" si="17">C88*F88</f>
        <v>0</v>
      </c>
      <c r="I88" s="11">
        <f t="shared" si="15"/>
        <v>0</v>
      </c>
      <c r="J88" s="159"/>
      <c r="K88" s="150"/>
      <c r="L88" s="29">
        <f t="shared" si="12"/>
        <v>70.092000000000013</v>
      </c>
    </row>
    <row r="89" spans="1:12" ht="14.4" hidden="1" thickBot="1" x14ac:dyDescent="0.3">
      <c r="A89" s="190"/>
      <c r="B89" s="106" t="s">
        <v>8</v>
      </c>
      <c r="C89" s="65"/>
      <c r="D89" s="50">
        <v>200</v>
      </c>
      <c r="E89" s="26">
        <f t="shared" si="13"/>
        <v>16</v>
      </c>
      <c r="F89" s="26">
        <f t="shared" si="10"/>
        <v>140</v>
      </c>
      <c r="G89" s="42">
        <f t="shared" si="14"/>
        <v>76</v>
      </c>
      <c r="H89" s="6">
        <f t="shared" si="17"/>
        <v>0</v>
      </c>
      <c r="I89" s="6">
        <f t="shared" si="15"/>
        <v>0</v>
      </c>
      <c r="J89" s="160"/>
      <c r="K89" s="151"/>
      <c r="L89" s="29">
        <f t="shared" si="12"/>
        <v>60</v>
      </c>
    </row>
    <row r="90" spans="1:12" ht="19.95" customHeight="1" x14ac:dyDescent="0.25">
      <c r="A90" s="191" t="s">
        <v>49</v>
      </c>
      <c r="B90" s="87" t="s">
        <v>11</v>
      </c>
      <c r="C90" s="65"/>
      <c r="D90" s="110">
        <v>28.04</v>
      </c>
      <c r="E90" s="38">
        <f t="shared" si="13"/>
        <v>2.2400000000000002</v>
      </c>
      <c r="F90" s="38">
        <f t="shared" si="10"/>
        <v>19.627999999999997</v>
      </c>
      <c r="G90" s="53">
        <f t="shared" si="14"/>
        <v>10.652000000000003</v>
      </c>
      <c r="H90" s="4">
        <f t="shared" si="17"/>
        <v>0</v>
      </c>
      <c r="I90" s="4">
        <f t="shared" si="15"/>
        <v>0</v>
      </c>
      <c r="J90" s="158">
        <f>SUM(H90:H91)</f>
        <v>0</v>
      </c>
      <c r="K90" s="149">
        <f>SUM(I90:I91)</f>
        <v>0</v>
      </c>
      <c r="L90" s="29">
        <f t="shared" si="12"/>
        <v>8.4120000000000026</v>
      </c>
    </row>
    <row r="91" spans="1:12" ht="24" customHeight="1" thickBot="1" x14ac:dyDescent="0.3">
      <c r="A91" s="192"/>
      <c r="B91" s="107" t="s">
        <v>12</v>
      </c>
      <c r="C91" s="146"/>
      <c r="D91" s="108">
        <v>74.77</v>
      </c>
      <c r="E91" s="51">
        <f t="shared" si="13"/>
        <v>5.98</v>
      </c>
      <c r="F91" s="51">
        <f t="shared" si="10"/>
        <v>52.338999999999992</v>
      </c>
      <c r="G91" s="109">
        <f t="shared" si="14"/>
        <v>28.411000000000005</v>
      </c>
      <c r="H91" s="71">
        <f t="shared" si="17"/>
        <v>0</v>
      </c>
      <c r="I91" s="71">
        <f t="shared" si="15"/>
        <v>0</v>
      </c>
      <c r="J91" s="160"/>
      <c r="K91" s="151"/>
      <c r="L91" s="29">
        <f t="shared" si="12"/>
        <v>22.431000000000004</v>
      </c>
    </row>
    <row r="92" spans="1:12" ht="23.4" customHeight="1" x14ac:dyDescent="0.25">
      <c r="A92" s="182" t="s">
        <v>43</v>
      </c>
      <c r="B92" s="87" t="s">
        <v>11</v>
      </c>
      <c r="C92" s="65"/>
      <c r="D92" s="110">
        <v>30.56</v>
      </c>
      <c r="E92" s="38">
        <f t="shared" si="13"/>
        <v>2.44</v>
      </c>
      <c r="F92" s="38">
        <f t="shared" si="10"/>
        <v>21.391999999999999</v>
      </c>
      <c r="G92" s="53">
        <f t="shared" si="14"/>
        <v>11.607999999999999</v>
      </c>
      <c r="H92" s="4">
        <f t="shared" si="17"/>
        <v>0</v>
      </c>
      <c r="I92" s="4">
        <f t="shared" si="15"/>
        <v>0</v>
      </c>
      <c r="J92" s="193">
        <f>SUM(H92:H94)</f>
        <v>0</v>
      </c>
      <c r="K92" s="195">
        <f>SUM(I92:I94)</f>
        <v>0</v>
      </c>
      <c r="L92" s="29">
        <f t="shared" si="12"/>
        <v>9.1679999999999993</v>
      </c>
    </row>
    <row r="93" spans="1:12" ht="13.8" x14ac:dyDescent="0.25">
      <c r="A93" s="183"/>
      <c r="B93" s="84" t="s">
        <v>12</v>
      </c>
      <c r="C93" s="65"/>
      <c r="D93" s="48">
        <v>92.6</v>
      </c>
      <c r="E93" s="37">
        <f t="shared" si="13"/>
        <v>7.41</v>
      </c>
      <c r="F93" s="37">
        <f t="shared" si="10"/>
        <v>64.819999999999993</v>
      </c>
      <c r="G93" s="115">
        <f t="shared" si="14"/>
        <v>35.19</v>
      </c>
      <c r="H93" s="7">
        <f t="shared" si="17"/>
        <v>0</v>
      </c>
      <c r="I93" s="7">
        <f t="shared" si="15"/>
        <v>0</v>
      </c>
      <c r="J93" s="198"/>
      <c r="K93" s="197"/>
      <c r="L93" s="29">
        <f t="shared" si="12"/>
        <v>27.78</v>
      </c>
    </row>
    <row r="94" spans="1:12" ht="14.4" thickBot="1" x14ac:dyDescent="0.3">
      <c r="A94" s="184"/>
      <c r="B94" s="136" t="s">
        <v>16</v>
      </c>
      <c r="C94" s="146"/>
      <c r="D94" s="137">
        <v>324.08</v>
      </c>
      <c r="E94" s="138">
        <f t="shared" si="13"/>
        <v>25.93</v>
      </c>
      <c r="F94" s="137">
        <v>175</v>
      </c>
      <c r="G94" s="137">
        <f t="shared" si="14"/>
        <v>175.01</v>
      </c>
      <c r="H94" s="114">
        <f t="shared" si="17"/>
        <v>0</v>
      </c>
      <c r="I94" s="114">
        <f t="shared" si="15"/>
        <v>0</v>
      </c>
      <c r="J94" s="194"/>
      <c r="K94" s="196"/>
      <c r="L94" s="29">
        <f t="shared" si="12"/>
        <v>149.07999999999998</v>
      </c>
    </row>
    <row r="95" spans="1:12" ht="14.4" thickBot="1" x14ac:dyDescent="0.3">
      <c r="A95" s="185" t="s">
        <v>44</v>
      </c>
      <c r="B95" s="116" t="s">
        <v>11</v>
      </c>
      <c r="C95" s="65"/>
      <c r="D95" s="117">
        <v>40</v>
      </c>
      <c r="E95" s="118">
        <f t="shared" si="13"/>
        <v>3.2</v>
      </c>
      <c r="F95" s="117">
        <f t="shared" si="10"/>
        <v>28</v>
      </c>
      <c r="G95" s="139">
        <f t="shared" si="14"/>
        <v>15.2</v>
      </c>
      <c r="H95" s="119">
        <f t="shared" si="17"/>
        <v>0</v>
      </c>
      <c r="I95" s="119">
        <f t="shared" si="15"/>
        <v>0</v>
      </c>
      <c r="J95" s="193">
        <f>SUM(H95:H97)</f>
        <v>0</v>
      </c>
      <c r="K95" s="195">
        <f>SUM(I95:I97)</f>
        <v>0</v>
      </c>
      <c r="L95" s="29">
        <f t="shared" si="12"/>
        <v>12</v>
      </c>
    </row>
    <row r="96" spans="1:12" ht="14.4" thickBot="1" x14ac:dyDescent="0.3">
      <c r="A96" s="185"/>
      <c r="B96" s="120" t="s">
        <v>12</v>
      </c>
      <c r="C96" s="65"/>
      <c r="D96" s="121">
        <v>150</v>
      </c>
      <c r="E96" s="122">
        <f t="shared" si="13"/>
        <v>12</v>
      </c>
      <c r="F96" s="121">
        <f t="shared" si="10"/>
        <v>105</v>
      </c>
      <c r="G96" s="140">
        <f t="shared" si="14"/>
        <v>57</v>
      </c>
      <c r="H96" s="123">
        <f t="shared" si="17"/>
        <v>0</v>
      </c>
      <c r="I96" s="123">
        <f t="shared" si="15"/>
        <v>0</v>
      </c>
      <c r="J96" s="198"/>
      <c r="K96" s="197"/>
      <c r="L96" s="29">
        <f t="shared" si="12"/>
        <v>45</v>
      </c>
    </row>
    <row r="97" spans="1:12" ht="14.4" thickBot="1" x14ac:dyDescent="0.3">
      <c r="A97" s="185"/>
      <c r="B97" s="136" t="s">
        <v>45</v>
      </c>
      <c r="C97" s="146"/>
      <c r="D97" s="137">
        <v>320</v>
      </c>
      <c r="E97" s="138">
        <f t="shared" si="13"/>
        <v>25.6</v>
      </c>
      <c r="F97" s="137">
        <v>175</v>
      </c>
      <c r="G97" s="137">
        <f t="shared" si="14"/>
        <v>170.6</v>
      </c>
      <c r="H97" s="114">
        <f t="shared" si="17"/>
        <v>0</v>
      </c>
      <c r="I97" s="114">
        <f t="shared" si="15"/>
        <v>0</v>
      </c>
      <c r="J97" s="194"/>
      <c r="K97" s="196"/>
      <c r="L97" s="29">
        <f t="shared" si="12"/>
        <v>145</v>
      </c>
    </row>
    <row r="98" spans="1:12" ht="20.399999999999999" customHeight="1" thickBot="1" x14ac:dyDescent="0.3">
      <c r="A98" s="185" t="s">
        <v>46</v>
      </c>
      <c r="B98" s="116" t="s">
        <v>11</v>
      </c>
      <c r="C98" s="65"/>
      <c r="D98" s="117">
        <v>27.78</v>
      </c>
      <c r="E98" s="118">
        <f t="shared" si="13"/>
        <v>2.2200000000000002</v>
      </c>
      <c r="F98" s="117">
        <f t="shared" si="10"/>
        <v>19.445999999999998</v>
      </c>
      <c r="G98" s="139">
        <f t="shared" si="14"/>
        <v>10.554000000000004</v>
      </c>
      <c r="H98" s="119">
        <f t="shared" si="17"/>
        <v>0</v>
      </c>
      <c r="I98" s="119">
        <f t="shared" si="15"/>
        <v>0</v>
      </c>
      <c r="J98" s="193">
        <f>SUM(H98:H99)</f>
        <v>0</v>
      </c>
      <c r="K98" s="195">
        <f>SUM(I98:I99)</f>
        <v>0</v>
      </c>
      <c r="L98" s="29">
        <f t="shared" si="12"/>
        <v>8.3340000000000032</v>
      </c>
    </row>
    <row r="99" spans="1:12" ht="24" customHeight="1" thickBot="1" x14ac:dyDescent="0.3">
      <c r="A99" s="185"/>
      <c r="B99" s="111" t="s">
        <v>12</v>
      </c>
      <c r="C99" s="65"/>
      <c r="D99" s="112">
        <v>83.33</v>
      </c>
      <c r="E99" s="113">
        <f t="shared" si="13"/>
        <v>6.67</v>
      </c>
      <c r="F99" s="112">
        <f t="shared" si="10"/>
        <v>58.330999999999996</v>
      </c>
      <c r="G99" s="141">
        <f t="shared" si="14"/>
        <v>31.669000000000004</v>
      </c>
      <c r="H99" s="114">
        <f t="shared" si="17"/>
        <v>0</v>
      </c>
      <c r="I99" s="114">
        <f t="shared" si="15"/>
        <v>0</v>
      </c>
      <c r="J99" s="194"/>
      <c r="K99" s="196"/>
      <c r="L99" s="29">
        <f t="shared" si="12"/>
        <v>24.999000000000002</v>
      </c>
    </row>
    <row r="100" spans="1:12" ht="14.4" hidden="1" thickBot="1" x14ac:dyDescent="0.3">
      <c r="A100" s="97"/>
      <c r="B100" s="98"/>
      <c r="D100" s="96"/>
      <c r="E100" s="95"/>
      <c r="F100" s="96"/>
      <c r="G100" s="96"/>
      <c r="H100" s="13"/>
      <c r="I100" s="13"/>
      <c r="J100" s="132"/>
      <c r="K100" s="133"/>
      <c r="L100" s="29"/>
    </row>
    <row r="101" spans="1:12" ht="13.8" x14ac:dyDescent="0.25">
      <c r="A101" s="187" t="s">
        <v>51</v>
      </c>
      <c r="B101" s="187"/>
      <c r="C101" s="187"/>
      <c r="D101" s="187"/>
      <c r="E101" s="187"/>
      <c r="F101" s="187"/>
      <c r="G101" s="187"/>
      <c r="H101" s="187"/>
      <c r="I101" s="13"/>
      <c r="J101" s="208">
        <f>SUM(J5:J99)</f>
        <v>0</v>
      </c>
      <c r="K101" s="205">
        <f>SUM(K5:K99)</f>
        <v>0</v>
      </c>
    </row>
    <row r="102" spans="1:12" ht="12.75" hidden="1" customHeight="1" x14ac:dyDescent="0.25">
      <c r="B102" s="14"/>
      <c r="D102" s="14"/>
      <c r="E102" s="14"/>
      <c r="F102" s="14"/>
      <c r="H102" s="13"/>
      <c r="I102" s="13"/>
      <c r="J102" s="209"/>
      <c r="K102" s="206"/>
    </row>
    <row r="103" spans="1:12" ht="13.2" customHeight="1" x14ac:dyDescent="0.25">
      <c r="A103" s="186" t="s">
        <v>52</v>
      </c>
      <c r="B103" s="186"/>
      <c r="C103" s="186"/>
      <c r="D103" s="186"/>
      <c r="E103" s="186"/>
      <c r="F103" s="186"/>
      <c r="G103" s="186"/>
      <c r="H103" s="186"/>
      <c r="I103" s="186"/>
      <c r="J103" s="210"/>
      <c r="K103" s="207"/>
    </row>
    <row r="104" spans="1:12" ht="25.5" customHeight="1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204">
        <v>0.7</v>
      </c>
      <c r="K104" s="203" t="s">
        <v>50</v>
      </c>
    </row>
    <row r="105" spans="1:12" x14ac:dyDescent="0.25">
      <c r="B105" s="14"/>
      <c r="D105" s="14"/>
      <c r="E105" s="14"/>
      <c r="F105" s="14"/>
      <c r="H105" s="13"/>
      <c r="I105" s="13"/>
      <c r="J105" s="204"/>
      <c r="K105" s="203"/>
    </row>
    <row r="106" spans="1:12" x14ac:dyDescent="0.25">
      <c r="B106" s="14"/>
      <c r="D106" s="14"/>
      <c r="E106" s="14"/>
      <c r="F106" s="14"/>
      <c r="H106" s="13"/>
      <c r="I106" s="13"/>
      <c r="J106" s="14"/>
      <c r="K106" s="14"/>
    </row>
    <row r="107" spans="1:12" x14ac:dyDescent="0.25">
      <c r="B107" s="14"/>
      <c r="D107" s="14"/>
      <c r="E107" s="14"/>
      <c r="F107" s="14"/>
      <c r="H107" s="13"/>
      <c r="I107" s="13"/>
      <c r="J107" s="14"/>
      <c r="K107" s="14"/>
    </row>
    <row r="108" spans="1:12" x14ac:dyDescent="0.25">
      <c r="B108" s="14"/>
      <c r="D108" s="14"/>
      <c r="E108" s="14"/>
      <c r="F108" s="14"/>
      <c r="H108" s="13"/>
      <c r="I108" s="13"/>
      <c r="J108" s="14"/>
      <c r="K108" s="14"/>
    </row>
    <row r="109" spans="1:12" x14ac:dyDescent="0.25">
      <c r="B109" s="14"/>
      <c r="D109" s="14"/>
      <c r="E109" s="14"/>
      <c r="F109" s="14"/>
      <c r="H109" s="13"/>
      <c r="I109" s="13"/>
      <c r="J109" s="14"/>
      <c r="K109" s="14"/>
    </row>
    <row r="110" spans="1:12" x14ac:dyDescent="0.25">
      <c r="B110" s="14"/>
      <c r="D110" s="14"/>
      <c r="E110" s="14"/>
      <c r="F110" s="14"/>
      <c r="H110" s="13"/>
      <c r="I110" s="13"/>
      <c r="J110" s="14"/>
      <c r="K110" s="14"/>
    </row>
    <row r="111" spans="1:12" x14ac:dyDescent="0.25">
      <c r="B111" s="14"/>
      <c r="D111" s="14"/>
      <c r="E111" s="14"/>
      <c r="F111" s="14"/>
      <c r="H111" s="13"/>
      <c r="I111" s="13"/>
      <c r="J111" s="14"/>
      <c r="K111" s="14"/>
    </row>
    <row r="112" spans="1:12" x14ac:dyDescent="0.25">
      <c r="B112" s="14"/>
      <c r="D112" s="14"/>
      <c r="E112" s="14"/>
      <c r="F112" s="14"/>
      <c r="H112" s="13"/>
      <c r="I112" s="13"/>
      <c r="J112" s="14"/>
      <c r="K112" s="14"/>
    </row>
    <row r="113" spans="2:11" x14ac:dyDescent="0.25">
      <c r="B113" s="14"/>
      <c r="D113" s="14"/>
      <c r="E113" s="14"/>
      <c r="F113" s="14"/>
      <c r="H113" s="13"/>
      <c r="I113" s="13"/>
      <c r="J113" s="14"/>
      <c r="K113" s="14"/>
    </row>
    <row r="114" spans="2:11" x14ac:dyDescent="0.25">
      <c r="B114" s="14"/>
      <c r="D114" s="14"/>
      <c r="E114" s="14"/>
      <c r="F114" s="14"/>
      <c r="H114" s="13"/>
      <c r="I114" s="13"/>
      <c r="J114" s="14"/>
      <c r="K114" s="14"/>
    </row>
    <row r="115" spans="2:11" x14ac:dyDescent="0.25">
      <c r="B115" s="14"/>
      <c r="D115" s="14"/>
      <c r="E115" s="14"/>
      <c r="F115" s="14"/>
      <c r="H115" s="13"/>
      <c r="I115" s="13"/>
      <c r="J115" s="14"/>
      <c r="K115" s="14"/>
    </row>
    <row r="116" spans="2:11" x14ac:dyDescent="0.25">
      <c r="B116" s="14"/>
      <c r="D116" s="14"/>
      <c r="E116" s="14"/>
      <c r="F116" s="14"/>
      <c r="H116" s="13"/>
      <c r="I116" s="13"/>
      <c r="J116" s="14"/>
      <c r="K116" s="14"/>
    </row>
    <row r="117" spans="2:11" x14ac:dyDescent="0.25">
      <c r="B117" s="14"/>
      <c r="D117" s="14"/>
      <c r="E117" s="14"/>
      <c r="F117" s="14"/>
      <c r="H117" s="13"/>
      <c r="I117" s="13"/>
      <c r="J117" s="14"/>
      <c r="K117" s="14"/>
    </row>
    <row r="118" spans="2:11" x14ac:dyDescent="0.25">
      <c r="B118" s="14"/>
      <c r="D118" s="14"/>
      <c r="E118" s="14"/>
      <c r="F118" s="14"/>
      <c r="H118" s="13"/>
      <c r="I118" s="13"/>
      <c r="J118" s="14"/>
      <c r="K118" s="14"/>
    </row>
    <row r="119" spans="2:11" x14ac:dyDescent="0.25">
      <c r="B119" s="14"/>
      <c r="D119" s="14"/>
      <c r="E119" s="14"/>
      <c r="F119" s="14"/>
      <c r="H119" s="13"/>
      <c r="I119" s="13"/>
      <c r="J119" s="14"/>
      <c r="K119" s="14"/>
    </row>
    <row r="120" spans="2:11" x14ac:dyDescent="0.25">
      <c r="B120" s="14"/>
      <c r="D120" s="14"/>
      <c r="E120" s="14"/>
      <c r="F120" s="14"/>
      <c r="H120" s="13"/>
      <c r="I120" s="13"/>
      <c r="J120" s="14"/>
      <c r="K120" s="14"/>
    </row>
    <row r="121" spans="2:11" x14ac:dyDescent="0.25">
      <c r="B121" s="14"/>
      <c r="D121" s="14"/>
      <c r="E121" s="14"/>
      <c r="F121" s="14"/>
      <c r="H121" s="13"/>
      <c r="I121" s="13"/>
      <c r="J121" s="14"/>
      <c r="K121" s="14"/>
    </row>
    <row r="122" spans="2:11" x14ac:dyDescent="0.25">
      <c r="B122" s="14"/>
      <c r="D122" s="14"/>
      <c r="E122" s="14"/>
      <c r="F122" s="14"/>
      <c r="H122" s="13"/>
      <c r="I122" s="13"/>
      <c r="J122" s="14"/>
      <c r="K122" s="14"/>
    </row>
    <row r="123" spans="2:11" x14ac:dyDescent="0.25">
      <c r="B123" s="14"/>
      <c r="D123" s="14"/>
      <c r="E123" s="14"/>
      <c r="F123" s="14"/>
      <c r="H123" s="13"/>
      <c r="I123" s="13"/>
      <c r="J123" s="14"/>
      <c r="K123" s="14"/>
    </row>
    <row r="124" spans="2:11" x14ac:dyDescent="0.25">
      <c r="B124" s="14"/>
      <c r="D124" s="14"/>
      <c r="E124" s="14"/>
      <c r="F124" s="14"/>
      <c r="H124" s="13"/>
      <c r="I124" s="13"/>
      <c r="J124" s="14"/>
      <c r="K124" s="14"/>
    </row>
    <row r="125" spans="2:11" x14ac:dyDescent="0.25">
      <c r="B125" s="14"/>
      <c r="D125" s="14"/>
      <c r="E125" s="14"/>
      <c r="F125" s="14"/>
      <c r="H125" s="13"/>
      <c r="I125" s="13"/>
      <c r="J125" s="14"/>
      <c r="K125" s="14"/>
    </row>
    <row r="126" spans="2:11" x14ac:dyDescent="0.25">
      <c r="B126" s="14"/>
      <c r="D126" s="14"/>
      <c r="E126" s="14"/>
      <c r="F126" s="14"/>
      <c r="H126" s="13"/>
      <c r="I126" s="13"/>
      <c r="J126" s="14"/>
      <c r="K126" s="14"/>
    </row>
    <row r="127" spans="2:11" x14ac:dyDescent="0.25">
      <c r="B127" s="14"/>
      <c r="D127" s="14"/>
      <c r="E127" s="14"/>
      <c r="F127" s="14"/>
      <c r="H127" s="13"/>
      <c r="I127" s="13"/>
      <c r="J127" s="27"/>
    </row>
    <row r="128" spans="2:11" x14ac:dyDescent="0.25">
      <c r="B128" s="14"/>
      <c r="D128" s="14"/>
      <c r="E128" s="14"/>
      <c r="F128" s="14"/>
      <c r="H128" s="13"/>
      <c r="I128" s="13"/>
      <c r="J128" s="27"/>
    </row>
    <row r="129" spans="2:10" x14ac:dyDescent="0.25">
      <c r="B129" s="14"/>
      <c r="D129" s="14"/>
      <c r="E129" s="14"/>
      <c r="F129" s="14"/>
      <c r="H129" s="13"/>
      <c r="I129" s="13"/>
      <c r="J129" s="27"/>
    </row>
    <row r="130" spans="2:10" x14ac:dyDescent="0.25">
      <c r="B130" s="14"/>
      <c r="D130" s="14"/>
      <c r="E130" s="14"/>
      <c r="F130" s="14"/>
      <c r="H130" s="13"/>
      <c r="I130" s="13"/>
      <c r="J130" s="27"/>
    </row>
  </sheetData>
  <mergeCells count="80">
    <mergeCell ref="J28:J30"/>
    <mergeCell ref="K28:K30"/>
    <mergeCell ref="K101:K103"/>
    <mergeCell ref="J101:J103"/>
    <mergeCell ref="K74:K77"/>
    <mergeCell ref="K72:K73"/>
    <mergeCell ref="K67:K71"/>
    <mergeCell ref="J63:J66"/>
    <mergeCell ref="K63:K66"/>
    <mergeCell ref="K55:K60"/>
    <mergeCell ref="J61:J62"/>
    <mergeCell ref="K61:K62"/>
    <mergeCell ref="J36:J40"/>
    <mergeCell ref="K36:K40"/>
    <mergeCell ref="A47:A49"/>
    <mergeCell ref="A50:A54"/>
    <mergeCell ref="J90:J91"/>
    <mergeCell ref="K104:K105"/>
    <mergeCell ref="J104:J105"/>
    <mergeCell ref="J92:J94"/>
    <mergeCell ref="J95:J97"/>
    <mergeCell ref="J74:J77"/>
    <mergeCell ref="A78:A83"/>
    <mergeCell ref="A55:A60"/>
    <mergeCell ref="J67:J71"/>
    <mergeCell ref="A63:A66"/>
    <mergeCell ref="A67:A71"/>
    <mergeCell ref="A74:A77"/>
    <mergeCell ref="J55:J60"/>
    <mergeCell ref="A61:A62"/>
    <mergeCell ref="A72:A73"/>
    <mergeCell ref="J72:J73"/>
    <mergeCell ref="A98:A99"/>
    <mergeCell ref="A103:I104"/>
    <mergeCell ref="A101:H101"/>
    <mergeCell ref="K84:K89"/>
    <mergeCell ref="J78:J83"/>
    <mergeCell ref="K78:K83"/>
    <mergeCell ref="J84:J89"/>
    <mergeCell ref="A84:A89"/>
    <mergeCell ref="A90:A91"/>
    <mergeCell ref="A92:A94"/>
    <mergeCell ref="A95:A97"/>
    <mergeCell ref="J98:J99"/>
    <mergeCell ref="K98:K99"/>
    <mergeCell ref="K95:K97"/>
    <mergeCell ref="K92:K94"/>
    <mergeCell ref="K90:K91"/>
    <mergeCell ref="A2:G2"/>
    <mergeCell ref="A16:A19"/>
    <mergeCell ref="A5:A9"/>
    <mergeCell ref="A36:A40"/>
    <mergeCell ref="A42:A46"/>
    <mergeCell ref="A24:A27"/>
    <mergeCell ref="A10:A11"/>
    <mergeCell ref="A31:A35"/>
    <mergeCell ref="A3:G3"/>
    <mergeCell ref="A12:A15"/>
    <mergeCell ref="A20:A23"/>
    <mergeCell ref="A28:A30"/>
    <mergeCell ref="J5:J9"/>
    <mergeCell ref="K5:K9"/>
    <mergeCell ref="J10:J11"/>
    <mergeCell ref="K10:K11"/>
    <mergeCell ref="J12:J15"/>
    <mergeCell ref="K12:K15"/>
    <mergeCell ref="J16:J19"/>
    <mergeCell ref="K16:K19"/>
    <mergeCell ref="J20:J23"/>
    <mergeCell ref="K20:K23"/>
    <mergeCell ref="J24:J27"/>
    <mergeCell ref="K24:K27"/>
    <mergeCell ref="K31:K35"/>
    <mergeCell ref="K42:K46"/>
    <mergeCell ref="J50:J54"/>
    <mergeCell ref="K50:K54"/>
    <mergeCell ref="J47:J49"/>
    <mergeCell ref="K47:K49"/>
    <mergeCell ref="J42:J46"/>
    <mergeCell ref="J31:J35"/>
  </mergeCells>
  <pageMargins left="0.43307086614173229" right="0.23622047244094491" top="3.937007874015748E-2" bottom="3.937007874015748E-2" header="0.31496062992125984" footer="0.31496062992125984"/>
  <pageSetup paperSize="9" scale="6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Zestawienie cen matek</vt:lpstr>
      <vt:lpstr>'Zestawienie cen matek'!Obszar_wydruku</vt:lpstr>
      <vt:lpstr>'Zestawienie cen matek'!Tytuły_wydruku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WZP</dc:creator>
  <cp:lastModifiedBy>Lenovo</cp:lastModifiedBy>
  <cp:lastPrinted>2023-02-21T10:35:01Z</cp:lastPrinted>
  <dcterms:created xsi:type="dcterms:W3CDTF">2016-03-18T10:20:18Z</dcterms:created>
  <dcterms:modified xsi:type="dcterms:W3CDTF">2023-02-24T17:42:00Z</dcterms:modified>
</cp:coreProperties>
</file>